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0501\K000501B\○04照会\R5照会\02処理済\095冬樹【0314〆】令和4年度財政状況資料集の作成等について\06再提出（0325）\"/>
    </mc:Choice>
  </mc:AlternateContent>
  <bookViews>
    <workbookView xWindow="0" yWindow="0" windowWidth="15360" windowHeight="7635" firstSheet="1" activeTab="2"/>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6" i="10" l="1"/>
  <c r="BG35" i="10"/>
  <c r="BG34" i="10"/>
  <c r="AO36" i="10"/>
  <c r="AO35" i="10"/>
  <c r="AO34" i="10"/>
  <c r="W38"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BW43" i="10" l="1"/>
  <c r="BE43" i="10"/>
  <c r="AM43" i="10"/>
  <c r="U43" i="10"/>
  <c r="C43" i="10"/>
  <c r="BW42" i="10"/>
  <c r="BE42" i="10"/>
  <c r="AM42" i="10"/>
  <c r="U42" i="10"/>
  <c r="C42" i="10"/>
  <c r="BW41" i="10"/>
  <c r="BE41" i="10"/>
  <c r="AM41" i="10"/>
  <c r="U41" i="10"/>
  <c r="C41" i="10"/>
  <c r="BW40" i="10"/>
  <c r="BE40" i="10"/>
  <c r="AM40" i="10"/>
  <c r="U40" i="10"/>
  <c r="C40" i="10"/>
  <c r="BE39" i="10"/>
  <c r="AM39" i="10"/>
  <c r="U39" i="10"/>
  <c r="C39" i="10"/>
  <c r="BE38" i="10"/>
  <c r="AM38" i="10"/>
  <c r="U38" i="10"/>
  <c r="C38" i="10"/>
  <c r="BE37" i="10"/>
  <c r="AM37" i="10"/>
  <c r="U37" i="10"/>
  <c r="C37" i="10"/>
  <c r="BE36" i="10"/>
  <c r="AM36" i="10"/>
  <c r="U36" i="10"/>
  <c r="C36" i="10"/>
  <c r="BE35" i="10"/>
  <c r="AM35" i="10"/>
  <c r="U35" i="10"/>
  <c r="C35" i="10"/>
  <c r="BW34" i="10"/>
  <c r="BW35" i="10" s="1"/>
  <c r="BW36" i="10" s="1"/>
  <c r="BW37" i="10" s="1"/>
  <c r="BW38" i="10" s="1"/>
  <c r="BW39" i="10" s="1"/>
  <c r="BE34" i="10"/>
  <c r="AM34" i="10"/>
  <c r="U34" i="10"/>
  <c r="C34" i="10"/>
  <c r="CO34" i="10" l="1"/>
  <c r="CO35" i="10" s="1"/>
  <c r="CO36" i="10" s="1"/>
  <c r="CO37" i="10" s="1"/>
  <c r="CO38" i="10" s="1"/>
  <c r="CO39" i="10" s="1"/>
  <c r="CO40" i="10" s="1"/>
  <c r="CO41" i="10" s="1"/>
  <c r="CO42" i="10" s="1"/>
  <c r="CO43"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<sst xmlns="http://schemas.openxmlformats.org/spreadsheetml/2006/main" count="1090" uniqueCount="626">
  <si>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</si>
  <si>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</si>
  <si>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</si>
  <si>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</si>
  <si>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</si>
  <si>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</si>
  <si>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</si>
  <si>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</si>
  <si>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※令和5年度中に市町村合併した団体で、合併前の団体ごとの決算に基づく連結実質赤字比率を算出していない団体については、グラフを表記しない。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</si>
  <si>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</si>
  <si>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</si>
  <si>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</si>
  <si>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</si>
  <si>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</si>
  <si>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</si>
  <si>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</si>
  <si>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</si>
  <si>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</si>
  <si>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</si>
  <si>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</si>
  <si>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</si>
  <si>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</si>
  <si>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</si>
  <si>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令和5年度中に市町村合併した団体で、合併前の団体ごとの決算に基づく実質公債費比率を算出していない団体については、グラフを表記しない。</t>
    <rPh sb="3" eb="5">
      <t>レイワ</t>
    </rPh>
    <phoneticPr fontId="5"/>
  </si>
  <si>
    <t>※2 減債基金積立不足算定額=(C)×(１－(D)/(E))</t>
    <phoneticPr fontId="5"/>
  </si>
  <si>
    <t>（参考）</t>
    <rPh sb="1" eb="3">
      <t>サンコウ</t>
    </rPh>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</si>
  <si>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</si>
  <si>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</si>
  <si>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</si>
  <si>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</si>
  <si>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</si>
  <si>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</si>
  <si>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</si>
  <si>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</si>
  <si>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</si>
  <si>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</si>
  <si>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</si>
  <si>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</si>
  <si>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</si>
  <si>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</si>
  <si>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</si>
  <si>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</si>
  <si>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</si>
  <si>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</si>
  <si>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</si>
  <si>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</si>
  <si>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</si>
  <si>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</si>
  <si>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※令和5年度中に市町村合併した団体で、合併前の団体ごとの決算に基づく将来負担比率を算出していない団体については、グラフを表記しない。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</si>
  <si>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</si>
  <si>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</si>
  <si>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</si>
  <si>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</si>
  <si>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</si>
  <si>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</si>
  <si>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</si>
  <si>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</si>
  <si>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</si>
  <si>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</si>
  <si>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</si>
  <si>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</si>
  <si>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</si>
  <si>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</si>
  <si>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</si>
  <si>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</si>
  <si>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</si>
  <si>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</si>
  <si>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</si>
  <si>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</si>
  <si>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</si>
  <si>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</si>
  <si>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</si>
  <si>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</si>
  <si>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</si>
  <si>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</si>
  <si>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</si>
  <si>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</si>
  <si>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</si>
  <si>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</si>
  <si>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</si>
  <si>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</si>
  <si>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</si>
  <si>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令和4年度　財政状況資料集</t>
    <phoneticPr fontId="5"/>
  </si>
  <si>
    <t>総括表（市町村）</t>
    <rPh sb="0" eb="2">
      <t>ソウカツ</t>
    </rPh>
    <rPh sb="2" eb="3">
      <t>ヒョウ</t>
    </rPh>
    <rPh sb="4" eb="7">
      <t>シチョウソン</t>
    </rPh>
    <phoneticPr fontId="5"/>
  </si>
  <si>
    <t>都道府県名</t>
    <phoneticPr fontId="5"/>
  </si>
  <si>
    <t>静岡県</t>
    <phoneticPr fontId="5"/>
  </si>
  <si>
    <t>市町村類型</t>
    <phoneticPr fontId="5"/>
  </si>
  <si>
    <t>政令指定都市</t>
    <phoneticPr fontId="5"/>
  </si>
  <si>
    <t>指定団体等の指定状況</t>
    <phoneticPr fontId="5"/>
  </si>
  <si>
    <t>令和4年度(千円)</t>
    <rPh sb="0" eb="2">
      <t>レイワ</t>
    </rPh>
    <rPh sb="3" eb="5">
      <t>ネンド</t>
    </rPh>
    <rPh sb="6" eb="8">
      <t>センエン</t>
    </rPh>
    <phoneticPr fontId="5"/>
  </si>
  <si>
    <t>令和3年度(千円)</t>
    <rPh sb="0" eb="2">
      <t>レイワ</t>
    </rPh>
    <rPh sb="3" eb="5">
      <t>ネンド</t>
    </rPh>
    <rPh sb="4" eb="5">
      <t>ド</t>
    </rPh>
    <rPh sb="6" eb="8">
      <t>センエン</t>
    </rPh>
    <phoneticPr fontId="5"/>
  </si>
  <si>
    <t>令和4年度(千円･％)</t>
    <rPh sb="0" eb="2">
      <t>レイワ</t>
    </rPh>
    <rPh sb="3" eb="5">
      <t>ネンド</t>
    </rPh>
    <rPh sb="6" eb="8">
      <t>センエン</t>
    </rPh>
    <phoneticPr fontId="5"/>
  </si>
  <si>
    <t>令和3年度(千円･％)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</si>
  <si>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</si>
  <si>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</si>
  <si>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</si>
  <si>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</si>
  <si>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</si>
  <si>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</si>
  <si>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</si>
  <si>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浜松市</t>
    <phoneticPr fontId="5"/>
  </si>
  <si>
    <t>地方交付税種地</t>
    <rPh sb="0" eb="2">
      <t>チホウ</t>
    </rPh>
    <rPh sb="2" eb="5">
      <t>コウフゼイ</t>
    </rPh>
    <rPh sb="5" eb="6">
      <t>シュ</t>
    </rPh>
    <rPh sb="6" eb="7">
      <t>チ</t>
    </rPh>
    <phoneticPr fontId="5"/>
  </si>
  <si>
    <t>1-6</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</si>
  <si>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</si>
  <si>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</si>
  <si>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</si>
  <si>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</si>
  <si>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</si>
  <si>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</si>
  <si>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</si>
  <si>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</si>
  <si>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</si>
  <si>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</si>
  <si>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</si>
  <si>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</si>
  <si>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</si>
  <si>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</si>
  <si>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</si>
  <si>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</si>
  <si>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</si>
  <si>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</si>
  <si>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</si>
  <si>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</si>
  <si>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</si>
  <si>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-0.9</t>
    <phoneticPr fontId="5"/>
  </si>
  <si>
    <t>山振</t>
    <rPh sb="0" eb="1">
      <t>ヤマ</t>
    </rPh>
    <rPh sb="1" eb="2">
      <t>フ</t>
    </rPh>
    <phoneticPr fontId="5"/>
  </si>
  <si>
    <t>○</t>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</si>
  <si>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</si>
  <si>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</si>
  <si>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</si>
  <si>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</si>
  <si>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令05.01.01(人)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</si>
  <si>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</si>
  <si>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</si>
  <si>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</si>
  <si>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t>
    <phoneticPr fontId="5"/>
  </si>
  <si>
    <t>積立金取崩し額</t>
    <phoneticPr fontId="25"/>
  </si>
  <si>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</si>
  <si>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</si>
  <si>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</si>
  <si>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</si>
  <si>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</si>
  <si>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</si>
  <si>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</si>
  <si>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</si>
  <si>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令04.01.01(人)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</si>
  <si>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</si>
  <si>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</si>
  <si>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</si>
  <si>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</si>
  <si>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</si>
  <si>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</si>
  <si>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25"/>
  </si>
  <si>
    <t>うち日本人(％)</t>
    <phoneticPr fontId="5"/>
  </si>
  <si>
    <t>-0.6</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</si>
  <si>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</si>
  <si>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</si>
  <si>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</si>
  <si>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</si>
  <si>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</si>
  <si>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</si>
  <si>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</si>
  <si>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</si>
  <si>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</si>
  <si>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</si>
  <si>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</si>
  <si>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</si>
  <si>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</si>
  <si>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</si>
  <si>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</si>
  <si>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</si>
  <si>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</si>
  <si>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</si>
  <si>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</si>
  <si>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</si>
  <si>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</si>
  <si>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</si>
  <si>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</si>
  <si>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</si>
  <si>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</si>
  <si>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</si>
  <si>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</si>
  <si>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</si>
  <si>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</si>
  <si>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</si>
  <si>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</si>
  <si>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</si>
  <si>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</si>
  <si>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</si>
  <si>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</si>
  <si>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</si>
  <si>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</si>
  <si>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</si>
  <si>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</si>
  <si>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</si>
  <si>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</si>
  <si>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</si>
  <si>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</si>
  <si>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</si>
  <si>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</si>
  <si>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</si>
  <si>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</si>
  <si>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</si>
  <si>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</si>
  <si>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</si>
  <si>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</si>
  <si>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)内の数値は、「減収補塡債（特例分）」「猶予特例債」及び「臨時財政対策債」を除いて算出したものである。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</si>
  <si>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</si>
  <si>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</si>
  <si>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</si>
  <si>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</si>
  <si>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</si>
  <si>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</si>
  <si>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※8：職員の状況については、令和4年度地方公務員給与実態調査に基づいている。</t>
    <phoneticPr fontId="29"/>
  </si>
  <si>
    <t>令和4年度</t>
    <phoneticPr fontId="25"/>
  </si>
  <si>
    <t>静岡県浜松市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</si>
  <si>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</si>
  <si>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</si>
  <si>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</si>
  <si>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</si>
  <si>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</si>
  <si>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</si>
  <si>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</si>
  <si>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</si>
  <si>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</si>
  <si>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</si>
  <si>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</si>
  <si>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</si>
  <si>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</si>
  <si>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</si>
  <si>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</si>
  <si>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</si>
  <si>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</si>
  <si>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</si>
  <si>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</si>
  <si>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5"/>
  </si>
  <si>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</si>
  <si>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</si>
  <si>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</si>
  <si>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</si>
  <si>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</si>
  <si>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</si>
  <si>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</si>
  <si>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</si>
  <si>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</si>
  <si>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</si>
  <si>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</si>
  <si>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</si>
  <si>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</si>
  <si>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</si>
  <si>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</si>
  <si>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</si>
  <si>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</si>
  <si>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</si>
  <si>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</si>
  <si>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</si>
  <si>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</si>
  <si>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</si>
  <si>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</si>
  <si>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</si>
  <si>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</si>
  <si>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</si>
  <si>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</si>
  <si>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</si>
  <si>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</si>
  <si>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</si>
  <si>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6"/>
  </si>
  <si>
    <t>　　特別土地保有税</t>
    <phoneticPr fontId="5"/>
  </si>
  <si>
    <t>公債費</t>
  </si>
  <si>
    <t>地方特例交付金等</t>
    <rPh sb="7" eb="8">
      <t>トウ</t>
    </rPh>
    <phoneticPr fontId="16"/>
  </si>
  <si>
    <t>　法定外普通税</t>
    <phoneticPr fontId="5"/>
  </si>
  <si>
    <t>諸支出金</t>
    <rPh sb="3" eb="4">
      <t>キン</t>
    </rPh>
    <phoneticPr fontId="25"/>
  </si>
  <si>
    <t>　個人住民税減収補塡特例交付金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</si>
  <si>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</si>
  <si>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</si>
  <si>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</si>
  <si>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</si>
  <si>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</si>
  <si>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</si>
  <si>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</si>
  <si>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</si>
  <si>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</si>
  <si>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</si>
  <si>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</si>
  <si>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</si>
  <si>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</si>
  <si>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</si>
  <si>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</si>
  <si>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</si>
  <si>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</si>
  <si>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</si>
  <si>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</si>
  <si>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</si>
  <si>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</si>
  <si>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</si>
  <si>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</si>
  <si>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</si>
  <si>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</si>
  <si>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</si>
  <si>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</si>
  <si>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</si>
  <si>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</si>
  <si>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</si>
  <si>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</si>
  <si>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</si>
  <si>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</si>
  <si>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元利償還金</t>
    <phoneticPr fontId="5"/>
  </si>
  <si>
    <t>国庫支出金</t>
  </si>
  <si>
    <t>令和4年度</t>
    <rPh sb="0" eb="2">
      <t>レイワ</t>
    </rPh>
    <rPh sb="3" eb="5">
      <t>ネンド</t>
    </rPh>
    <phoneticPr fontId="5"/>
  </si>
  <si>
    <t>令和3年度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</si>
  <si>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</si>
  <si>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</si>
  <si>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</si>
  <si>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</si>
  <si>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</si>
  <si>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</si>
  <si>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</si>
  <si>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</si>
  <si>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</si>
  <si>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</si>
  <si>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</si>
  <si>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</si>
  <si>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</si>
  <si>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</si>
  <si>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</si>
  <si>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</si>
  <si>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</si>
  <si>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</si>
  <si>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</si>
  <si>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</si>
  <si>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</si>
  <si>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</si>
  <si>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</si>
  <si>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</si>
  <si>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</si>
  <si>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</si>
  <si>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</si>
  <si>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病院</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</si>
  <si>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</si>
  <si>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</si>
  <si>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</si>
  <si>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</si>
  <si>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</si>
  <si>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</si>
  <si>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</si>
  <si>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と畜場</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</si>
  <si>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</si>
  <si>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</si>
  <si>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</si>
  <si>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</si>
  <si>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</si>
  <si>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</si>
  <si>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</si>
  <si>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</si>
  <si>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</si>
  <si>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</si>
  <si>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</si>
  <si>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</si>
  <si>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</si>
  <si>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</si>
  <si>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</si>
  <si>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</si>
  <si>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</si>
  <si>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</si>
  <si>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</si>
  <si>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</si>
  <si>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</si>
  <si>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令和4年度</t>
  </si>
  <si>
    <t>静岡県浜松市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</si>
  <si>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</si>
  <si>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</si>
  <si>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</si>
  <si>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</si>
  <si>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</si>
  <si>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</si>
  <si>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</si>
  <si>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</si>
  <si>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</si>
  <si>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</si>
  <si>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</si>
  <si>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</si>
  <si>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</si>
  <si>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</si>
  <si>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</si>
  <si>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</si>
  <si>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</si>
  <si>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</si>
  <si>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</si>
  <si>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</si>
  <si>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母子父子寡婦福祉資金貸付事業</t>
    <phoneticPr fontId="5"/>
  </si>
  <si>
    <t>公共用地取得事業</t>
    <phoneticPr fontId="5"/>
  </si>
  <si>
    <t>-</t>
    <phoneticPr fontId="5"/>
  </si>
  <si>
    <t>育英事業</t>
    <phoneticPr fontId="5"/>
  </si>
  <si>
    <t>学童等災害共済事業</t>
    <phoneticPr fontId="5"/>
  </si>
  <si>
    <t>公債管理</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</si>
  <si>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</si>
  <si>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</si>
  <si>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</si>
  <si>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</si>
  <si>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</si>
  <si>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</si>
  <si>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</si>
  <si>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</si>
  <si>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</si>
  <si>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</si>
  <si>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</si>
  <si>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</si>
  <si>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</si>
  <si>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</si>
  <si>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</si>
  <si>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介護保険事業</t>
    <phoneticPr fontId="5"/>
  </si>
  <si>
    <t>後期高齢者医療事業</t>
    <phoneticPr fontId="5"/>
  </si>
  <si>
    <t>小型自動車競走事業</t>
    <phoneticPr fontId="5"/>
  </si>
  <si>
    <t>駐車場事業</t>
    <phoneticPr fontId="5"/>
  </si>
  <si>
    <t>病院事業</t>
    <phoneticPr fontId="5"/>
  </si>
  <si>
    <t>法適用企業</t>
    <phoneticPr fontId="5"/>
  </si>
  <si>
    <t>水道事業</t>
    <phoneticPr fontId="5"/>
  </si>
  <si>
    <t>下水道事業</t>
    <phoneticPr fontId="5"/>
  </si>
  <si>
    <t>法適用企業</t>
    <phoneticPr fontId="5"/>
  </si>
  <si>
    <t>と畜場・市場事業</t>
    <phoneticPr fontId="5"/>
  </si>
  <si>
    <t>-</t>
    <phoneticPr fontId="5"/>
  </si>
  <si>
    <t>法非適用企業</t>
    <phoneticPr fontId="5"/>
  </si>
  <si>
    <t>農業集落排水事業</t>
    <phoneticPr fontId="5"/>
  </si>
  <si>
    <t>法非適用企業</t>
    <phoneticPr fontId="5"/>
  </si>
  <si>
    <t>中央卸売市場</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</si>
  <si>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</si>
  <si>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</si>
  <si>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</si>
  <si>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</si>
  <si>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</si>
  <si>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</si>
  <si>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</si>
  <si>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</si>
  <si>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</si>
  <si>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</si>
  <si>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</si>
  <si>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</si>
  <si>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</si>
  <si>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</si>
  <si>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</si>
  <si>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</si>
  <si>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</si>
  <si>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</si>
  <si>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</si>
  <si>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</si>
  <si>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</si>
  <si>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</si>
  <si>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令和2年度</t>
    <rPh sb="0" eb="2">
      <t>レイワ</t>
    </rPh>
    <rPh sb="3" eb="5">
      <t>ネンド</t>
    </rPh>
    <phoneticPr fontId="5"/>
  </si>
  <si>
    <t>令和3年度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</si>
  <si>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</si>
  <si>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</si>
  <si>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</si>
  <si>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</si>
  <si>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</si>
  <si>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</si>
  <si>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</si>
  <si>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</si>
  <si>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</si>
  <si>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</si>
  <si>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</si>
  <si>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</si>
  <si>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</si>
  <si>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</si>
  <si>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</si>
  <si>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</si>
  <si>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</si>
  <si>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</si>
  <si>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</si>
  <si>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</si>
  <si>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</si>
  <si>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</si>
  <si>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</si>
  <si>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</si>
  <si>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</si>
  <si>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</si>
  <si>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</si>
  <si>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t>
    <phoneticPr fontId="5"/>
  </si>
  <si>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</si>
  <si>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</si>
  <si>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t>
    <phoneticPr fontId="5"/>
  </si>
  <si>
    <t>-</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</si>
  <si>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</si>
  <si>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t>
    <phoneticPr fontId="5"/>
  </si>
  <si>
    <t>引き受けた債務の履行に係るもの</t>
    <rPh sb="0" eb="1">
      <t>ヒ</t>
    </rPh>
    <rPh sb="2" eb="3">
      <t>ウ</t>
    </rPh>
    <rPh sb="5" eb="7">
      <t>サイム</t>
    </rPh>
    <rPh sb="8" eb="10">
      <t>リコウ</t>
    </rPh>
    <rPh sb="11" eb="12">
      <t>カカ</t>
    </rPh>
    <phoneticPr fontId="5"/>
  </si>
  <si>
    <t>-</t>
    <phoneticPr fontId="5"/>
  </si>
  <si>
    <t>-</t>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</si>
  <si>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</si>
  <si>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</si>
  <si>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</si>
  <si>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</si>
  <si>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</si>
  <si>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</si>
  <si>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</si>
  <si>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</si>
  <si>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病院事業会計</t>
    <phoneticPr fontId="5"/>
  </si>
  <si>
    <t xml:space="preserve">基準財政需要額算入見込額 </t>
    <rPh sb="0" eb="2">
      <t>キジュン</t>
    </rPh>
    <rPh sb="2" eb="4">
      <t>ザイセイ</t>
    </rPh>
    <rPh sb="4" eb="7">
      <t>ジュヨウガク</t>
    </rPh>
    <rPh sb="7" eb="9">
      <t>サンニュウ</t>
    </rPh>
    <rPh sb="9" eb="12">
      <t>ミコミガク</t>
    </rPh>
    <phoneticPr fontId="31"/>
  </si>
  <si>
    <t>水道事業会計</t>
    <phoneticPr fontId="5"/>
  </si>
  <si>
    <t>(Ｆ)</t>
    <phoneticPr fontId="5"/>
  </si>
  <si>
    <t>農業集落排水事業会計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</si>
  <si>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</si>
  <si>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</si>
  <si>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</si>
  <si>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</si>
  <si>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</si>
  <si>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</si>
  <si>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</si>
  <si>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令和4年度</t>
    <rPh sb="0" eb="2">
      <t>レイワ</t>
    </rPh>
    <rPh sb="3" eb="5">
      <t>ネンド</t>
    </rPh>
    <phoneticPr fontId="20"/>
  </si>
  <si>
    <t>早期健全化基準</t>
    <phoneticPr fontId="5"/>
  </si>
  <si>
    <t>財政再生基準</t>
    <phoneticPr fontId="5"/>
  </si>
  <si>
    <t>地方独立行政法人に係る将来負担額</t>
    <phoneticPr fontId="5"/>
  </si>
  <si>
    <t>-</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</si>
  <si>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</si>
  <si>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</si>
  <si>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</si>
  <si>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</si>
  <si>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</si>
  <si>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</si>
  <si>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</si>
  <si>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</si>
  <si>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</si>
  <si>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</si>
  <si>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</si>
  <si>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</si>
  <si>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</si>
  <si>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</si>
  <si>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</si>
  <si>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</si>
  <si>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</si>
  <si>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</si>
  <si>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</si>
  <si>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</si>
  <si>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</si>
  <si>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</si>
  <si>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</si>
  <si>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</si>
  <si>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</si>
  <si>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</si>
  <si>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</si>
  <si>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</si>
  <si>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</si>
  <si>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</si>
  <si>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</si>
  <si>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</si>
  <si>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</si>
  <si>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</si>
  <si>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</si>
  <si>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</si>
  <si>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</si>
  <si>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</si>
  <si>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</si>
  <si>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</si>
  <si>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</si>
  <si>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</si>
  <si>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</si>
  <si>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</si>
  <si>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</si>
  <si>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</si>
  <si>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</si>
  <si>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</si>
  <si>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※令和5年度中に市町村合併した団体で、合併前の団体ごとの決算に基づく実質公債費比率を算出していない団体については、グラフを表記しない。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</si>
  <si>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</si>
  <si>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</si>
  <si>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</si>
  <si>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</si>
  <si>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</si>
  <si>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</si>
  <si>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</si>
  <si>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</si>
  <si>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H30</t>
  </si>
  <si>
    <t>うち単独分</t>
    <rPh sb="2" eb="4">
      <t>タンドク</t>
    </rPh>
    <rPh sb="4" eb="5">
      <t>ブン</t>
    </rPh>
    <phoneticPr fontId="5"/>
  </si>
  <si>
    <t xml:space="preserve"> R01</t>
  </si>
  <si>
    <t xml:space="preserve"> R02</t>
  </si>
  <si>
    <t xml:space="preserve"> R03</t>
  </si>
  <si>
    <t xml:space="preserve"> R04</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</si>
  <si>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</si>
  <si>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</si>
  <si>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</si>
  <si>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</si>
  <si>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H30</t>
  </si>
  <si>
    <t>R01</t>
  </si>
  <si>
    <t>R02</t>
  </si>
  <si>
    <t>R03</t>
  </si>
  <si>
    <t>R04</t>
  </si>
  <si>
    <t>▲ 0.21</t>
  </si>
  <si>
    <t>▲ 1.76</t>
  </si>
  <si>
    <t>▲ 0.11</t>
  </si>
  <si>
    <t>一般会計</t>
  </si>
  <si>
    <t>水道事業</t>
  </si>
  <si>
    <t>下水道事業</t>
  </si>
  <si>
    <t>病院事業</t>
  </si>
  <si>
    <t>国民健康保険事業</t>
  </si>
  <si>
    <t>介護保険事業</t>
  </si>
  <si>
    <t>小型自動車競走事業</t>
  </si>
  <si>
    <t>母子父子寡婦福祉資金貸付事業</t>
  </si>
  <si>
    <t>その他会計（赤字）</t>
  </si>
  <si>
    <t>その他会計（黒字）</t>
  </si>
  <si>
    <t>（百万円）</t>
    <phoneticPr fontId="5"/>
  </si>
  <si>
    <t>H30</t>
    <phoneticPr fontId="5"/>
  </si>
  <si>
    <t>R01</t>
    <phoneticPr fontId="5"/>
  </si>
  <si>
    <t>R02</t>
    <phoneticPr fontId="5"/>
  </si>
  <si>
    <t>R03</t>
    <phoneticPr fontId="5"/>
  </si>
  <si>
    <t>R04</t>
    <phoneticPr fontId="5"/>
  </si>
  <si>
    <t>（公益財団法人）浜松国際交流協会</t>
    <rPh sb="1" eb="3">
      <t>コウエキ</t>
    </rPh>
    <rPh sb="3" eb="5">
      <t>ザイダン</t>
    </rPh>
    <rPh sb="5" eb="7">
      <t>ホウジン</t>
    </rPh>
    <rPh sb="8" eb="10">
      <t>ハママツ</t>
    </rPh>
    <rPh sb="10" eb="12">
      <t>コクサイ</t>
    </rPh>
    <rPh sb="12" eb="14">
      <t>コウリュウ</t>
    </rPh>
    <rPh sb="14" eb="16">
      <t>キョウカイ</t>
    </rPh>
    <phoneticPr fontId="2"/>
  </si>
  <si>
    <t>（公益財団法人）浜松市文化振興財団</t>
    <rPh sb="1" eb="3">
      <t>コウエキ</t>
    </rPh>
    <rPh sb="3" eb="5">
      <t>ザイダン</t>
    </rPh>
    <rPh sb="5" eb="7">
      <t>ホウジン</t>
    </rPh>
    <rPh sb="8" eb="10">
      <t>ハママツ</t>
    </rPh>
    <rPh sb="10" eb="11">
      <t>シ</t>
    </rPh>
    <rPh sb="11" eb="13">
      <t>ブンカ</t>
    </rPh>
    <rPh sb="13" eb="15">
      <t>シンコウ</t>
    </rPh>
    <rPh sb="15" eb="17">
      <t>ザイダン</t>
    </rPh>
    <phoneticPr fontId="2"/>
  </si>
  <si>
    <t>（公益財団法人）浜松市社会福祉協議会</t>
    <rPh sb="1" eb="3">
      <t>コウエキ</t>
    </rPh>
    <rPh sb="3" eb="5">
      <t>ザイダン</t>
    </rPh>
    <rPh sb="5" eb="7">
      <t>ホウジン</t>
    </rPh>
    <rPh sb="8" eb="11">
      <t>ハママツシ</t>
    </rPh>
    <rPh sb="11" eb="13">
      <t>シャカイ</t>
    </rPh>
    <rPh sb="13" eb="15">
      <t>フクシ</t>
    </rPh>
    <rPh sb="15" eb="18">
      <t>キョウギカイ</t>
    </rPh>
    <phoneticPr fontId="2"/>
  </si>
  <si>
    <t>（公益財団法人）浜松市シルバー人材センター</t>
    <rPh sb="1" eb="3">
      <t>コウエキ</t>
    </rPh>
    <rPh sb="3" eb="5">
      <t>ザイダン</t>
    </rPh>
    <rPh sb="5" eb="7">
      <t>ホウジン</t>
    </rPh>
    <rPh sb="8" eb="11">
      <t>ハママツシ</t>
    </rPh>
    <rPh sb="15" eb="17">
      <t>ジンザイ</t>
    </rPh>
    <phoneticPr fontId="2"/>
  </si>
  <si>
    <t>（社会福祉法人）浜松市社会福祉事業団</t>
    <rPh sb="1" eb="3">
      <t>シャカイ</t>
    </rPh>
    <rPh sb="3" eb="5">
      <t>フクシ</t>
    </rPh>
    <rPh sb="5" eb="7">
      <t>ホウジン</t>
    </rPh>
    <rPh sb="8" eb="11">
      <t>ハママツシ</t>
    </rPh>
    <rPh sb="11" eb="13">
      <t>シャカイ</t>
    </rPh>
    <rPh sb="13" eb="15">
      <t>フクシ</t>
    </rPh>
    <rPh sb="15" eb="18">
      <t>ジギョウダン</t>
    </rPh>
    <phoneticPr fontId="2"/>
  </si>
  <si>
    <t>（公益財団法人）浜松市医療公社</t>
    <rPh sb="1" eb="3">
      <t>コウエキ</t>
    </rPh>
    <rPh sb="3" eb="5">
      <t>ザイダン</t>
    </rPh>
    <rPh sb="5" eb="7">
      <t>ホウジン</t>
    </rPh>
    <rPh sb="8" eb="11">
      <t>ハママツシ</t>
    </rPh>
    <rPh sb="11" eb="13">
      <t>イリョウ</t>
    </rPh>
    <rPh sb="13" eb="15">
      <t>コウシャ</t>
    </rPh>
    <phoneticPr fontId="2"/>
  </si>
  <si>
    <t>（一般財団法人）浜松市清掃公社</t>
    <rPh sb="1" eb="3">
      <t>イッパン</t>
    </rPh>
    <rPh sb="3" eb="5">
      <t>ザイダン</t>
    </rPh>
    <rPh sb="5" eb="7">
      <t>ホウジン</t>
    </rPh>
    <rPh sb="8" eb="11">
      <t>ハママツシ</t>
    </rPh>
    <rPh sb="11" eb="13">
      <t>セイソウ</t>
    </rPh>
    <rPh sb="13" eb="15">
      <t>コウシャ</t>
    </rPh>
    <phoneticPr fontId="2"/>
  </si>
  <si>
    <t>（公益財団法人）浜松地域イノベーション推進機構</t>
    <rPh sb="1" eb="3">
      <t>コウエキ</t>
    </rPh>
    <rPh sb="3" eb="5">
      <t>ザイダン</t>
    </rPh>
    <rPh sb="5" eb="7">
      <t>ホウジン</t>
    </rPh>
    <rPh sb="8" eb="10">
      <t>ハママツ</t>
    </rPh>
    <rPh sb="10" eb="12">
      <t>チイキ</t>
    </rPh>
    <rPh sb="19" eb="21">
      <t>スイシン</t>
    </rPh>
    <rPh sb="21" eb="23">
      <t>キコウ</t>
    </rPh>
    <phoneticPr fontId="2"/>
  </si>
  <si>
    <t>（公益財団法人）浜松市勤労福祉協会</t>
    <rPh sb="1" eb="3">
      <t>コウエキ</t>
    </rPh>
    <rPh sb="3" eb="5">
      <t>ザイダン</t>
    </rPh>
    <rPh sb="5" eb="7">
      <t>ホウジン</t>
    </rPh>
    <rPh sb="8" eb="11">
      <t>ハママツシ</t>
    </rPh>
    <rPh sb="11" eb="13">
      <t>キンロウ</t>
    </rPh>
    <rPh sb="13" eb="15">
      <t>フクシ</t>
    </rPh>
    <rPh sb="15" eb="17">
      <t>キョウカイ</t>
    </rPh>
    <phoneticPr fontId="2"/>
  </si>
  <si>
    <t>（公益財団法人）浜松市花みどり振興財団</t>
    <rPh sb="1" eb="3">
      <t>コウエキ</t>
    </rPh>
    <rPh sb="3" eb="5">
      <t>ザイダン</t>
    </rPh>
    <rPh sb="5" eb="7">
      <t>ホウジン</t>
    </rPh>
    <rPh sb="8" eb="10">
      <t>ハママツ</t>
    </rPh>
    <rPh sb="10" eb="11">
      <t>シ</t>
    </rPh>
    <rPh sb="11" eb="12">
      <t>ハナ</t>
    </rPh>
    <rPh sb="15" eb="17">
      <t>シンコウ</t>
    </rPh>
    <rPh sb="17" eb="19">
      <t>ザイダン</t>
    </rPh>
    <phoneticPr fontId="2"/>
  </si>
  <si>
    <t>（一般財団法人）浜松まちづくり公社</t>
    <rPh sb="1" eb="3">
      <t>イッパン</t>
    </rPh>
    <rPh sb="3" eb="5">
      <t>ザイダン</t>
    </rPh>
    <rPh sb="5" eb="7">
      <t>ホウジン</t>
    </rPh>
    <rPh sb="8" eb="10">
      <t>ハママツ</t>
    </rPh>
    <rPh sb="15" eb="17">
      <t>コウシャ</t>
    </rPh>
    <phoneticPr fontId="2"/>
  </si>
  <si>
    <t>（株式会社）なゆた浜北</t>
    <rPh sb="1" eb="5">
      <t>カブシキガイシャ</t>
    </rPh>
    <rPh sb="9" eb="11">
      <t>ハマキタ</t>
    </rPh>
    <phoneticPr fontId="2"/>
  </si>
  <si>
    <t>-</t>
    <phoneticPr fontId="2"/>
  </si>
  <si>
    <t>浜名湖競艇企業団</t>
    <rPh sb="0" eb="3">
      <t>ハマナコ</t>
    </rPh>
    <rPh sb="3" eb="5">
      <t>キョウテイ</t>
    </rPh>
    <rPh sb="5" eb="7">
      <t>キギョウ</t>
    </rPh>
    <rPh sb="7" eb="8">
      <t>ダン</t>
    </rPh>
    <phoneticPr fontId="2"/>
  </si>
  <si>
    <t>浜名学園組合</t>
    <rPh sb="0" eb="2">
      <t>ハマナ</t>
    </rPh>
    <rPh sb="2" eb="4">
      <t>ガクエン</t>
    </rPh>
    <rPh sb="4" eb="6">
      <t>クミアイ</t>
    </rPh>
    <phoneticPr fontId="2"/>
  </si>
  <si>
    <t>静岡県後期高齢者医療広域連合（一般会計）</t>
    <rPh sb="0" eb="3">
      <t>シズオカケン</t>
    </rPh>
    <rPh sb="3" eb="5">
      <t>コウキ</t>
    </rPh>
    <rPh sb="5" eb="8">
      <t>コウレイシャ</t>
    </rPh>
    <rPh sb="8" eb="10">
      <t>イリョウ</t>
    </rPh>
    <rPh sb="10" eb="12">
      <t>コウイキ</t>
    </rPh>
    <rPh sb="12" eb="14">
      <t>レンゴウ</t>
    </rPh>
    <rPh sb="15" eb="17">
      <t>イッパン</t>
    </rPh>
    <rPh sb="17" eb="19">
      <t>カイケイ</t>
    </rPh>
    <phoneticPr fontId="2"/>
  </si>
  <si>
    <t>静岡県後期高齢者医療広域連合（特別会計）</t>
    <rPh sb="0" eb="3">
      <t>シズオカケン</t>
    </rPh>
    <rPh sb="3" eb="5">
      <t>コウキ</t>
    </rPh>
    <rPh sb="5" eb="8">
      <t>コウレイシャ</t>
    </rPh>
    <rPh sb="8" eb="10">
      <t>イリョウ</t>
    </rPh>
    <rPh sb="10" eb="12">
      <t>コウイキ</t>
    </rPh>
    <rPh sb="12" eb="14">
      <t>レンゴウ</t>
    </rPh>
    <rPh sb="15" eb="17">
      <t>トクベツ</t>
    </rPh>
    <rPh sb="17" eb="19">
      <t>カイケイ</t>
    </rPh>
    <phoneticPr fontId="2"/>
  </si>
  <si>
    <t>静岡地方税滞納整理機構</t>
    <rPh sb="0" eb="2">
      <t>シズオカ</t>
    </rPh>
    <rPh sb="2" eb="4">
      <t>チホウ</t>
    </rPh>
    <rPh sb="4" eb="5">
      <t>ゼイ</t>
    </rPh>
    <rPh sb="5" eb="7">
      <t>タイノウ</t>
    </rPh>
    <rPh sb="7" eb="9">
      <t>セイリ</t>
    </rPh>
    <rPh sb="9" eb="11">
      <t>キコウ</t>
    </rPh>
    <phoneticPr fontId="2"/>
  </si>
  <si>
    <t>-</t>
    <phoneticPr fontId="2"/>
  </si>
  <si>
    <t>一般廃棄物処理施設整備事業基金(R04年度末現在)</t>
    <phoneticPr fontId="5"/>
  </si>
  <si>
    <t>資産管理基金(R04年度末現在)</t>
    <phoneticPr fontId="2"/>
  </si>
  <si>
    <t>文化振興基金(R04年度末現在)</t>
    <phoneticPr fontId="2"/>
  </si>
  <si>
    <t>商工業振興施設整備基金(R04年度末現在)</t>
    <phoneticPr fontId="2"/>
  </si>
  <si>
    <t>新型コロナウイルス感染症対策貸付金利子助成事業基金(R04年度末現在)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</si>
</sst>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7"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2"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3"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ont="1" applyFill="1" applyBorder="1" applyAlignment="1">
      <alignment vertical="center" shrinkToFit="1"/>
    </xf>
    <xf numFmtId="0" fontId="1" fillId="6" borderId="0" xfId="12" applyFont="1" applyFill="1" applyAlignment="1">
      <alignment vertical="center" shrinkToFit="1"/>
    </xf>
    <xf numFmtId="0" fontId="1" fillId="6" borderId="38" xfId="12" applyFont="1"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H30</c:v>
                </c:pt>
                <c:pt idx="1">
                  <c:v> R01</c:v>
                </c:pt>
                <c:pt idx="2">
                  <c:v> R02</c:v>
                </c:pt>
                <c:pt idx="3">
                  <c:v> R03</c:v>
                </c:pt>
                <c:pt idx="4">
                  <c:v> R04</c:v>
                </c:pt>
              </c:strCache>
            </c:strRef>
          </c:cat>
          <c:val>
            <c:numRef>
              <c:f>(データシート!$F$3,データシート!$F$5,データシート!$F$7,データシート!$F$9,データシート!$F$11)</c:f>
              <c:numCache>
                <c:formatCode>#,##0;"△ "#,##0</c:formatCode>
                <c:ptCount val="5"/>
                <c:pt idx="0">
                  <c:v>54945</c:v>
                </c:pt>
                <c:pt idx="1">
                  <c:v>57132</c:v>
                </c:pt>
                <c:pt idx="2">
                  <c:v>58766</c:v>
                </c:pt>
                <c:pt idx="3">
                  <c:v>62482</c:v>
                </c:pt>
                <c:pt idx="4">
                  <c:v>59288</c:v>
                </c:pt>
              </c:numCache>
            </c:numRef>
          </c:val>
          <c:smooth val="0"/>
          <c:extLst>
            <c:ext xmlns:c16="http://schemas.microsoft.com/office/drawing/2014/chart" uri="{C3380CC4-5D6E-409C-BE32-E72D297353CC}">
              <c16:uniqueId val="{00000000-31FC-425C-8C0B-628DC9732BC0}"/>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H30</c:v>
                </c:pt>
                <c:pt idx="1">
                  <c:v> R01</c:v>
                </c:pt>
                <c:pt idx="2">
                  <c:v> R02</c:v>
                </c:pt>
                <c:pt idx="3">
                  <c:v> R03</c:v>
                </c:pt>
                <c:pt idx="4">
                  <c:v> R04</c:v>
                </c:pt>
              </c:strCache>
            </c:strRef>
          </c:cat>
          <c:val>
            <c:numRef>
              <c:f>(データシート!$D$3,データシート!$D$5,データシート!$D$7,データシート!$D$9,データシート!$D$11)</c:f>
              <c:numCache>
                <c:formatCode>#,##0;"△ "#,##0</c:formatCode>
                <c:ptCount val="5"/>
                <c:pt idx="0">
                  <c:v>52492</c:v>
                </c:pt>
                <c:pt idx="1">
                  <c:v>70651</c:v>
                </c:pt>
                <c:pt idx="2">
                  <c:v>70574</c:v>
                </c:pt>
                <c:pt idx="3">
                  <c:v>57607</c:v>
                </c:pt>
                <c:pt idx="4">
                  <c:v>66170</c:v>
                </c:pt>
              </c:numCache>
            </c:numRef>
          </c:val>
          <c:smooth val="0"/>
          <c:extLst>
            <c:ext xmlns:c16="http://schemas.microsoft.com/office/drawing/2014/chart" uri="{C3380CC4-5D6E-409C-BE32-E72D297353CC}">
              <c16:uniqueId val="{00000001-31FC-425C-8C0B-628DC9732BC0}"/>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H30</c:v>
                </c:pt>
                <c:pt idx="1">
                  <c:v>R01</c:v>
                </c:pt>
                <c:pt idx="2">
                  <c:v>R02</c:v>
                </c:pt>
                <c:pt idx="3">
                  <c:v>R03</c:v>
                </c:pt>
                <c:pt idx="4">
                  <c:v>R04</c:v>
                </c:pt>
              </c:strCache>
            </c:strRef>
          </c:cat>
          <c:val>
            <c:numRef>
              <c:f>データシート!$B$19:$F$19</c:f>
              <c:numCache>
                <c:formatCode>General</c:formatCode>
                <c:ptCount val="5"/>
                <c:pt idx="0">
                  <c:v>2.83</c:v>
                </c:pt>
                <c:pt idx="1">
                  <c:v>2.79</c:v>
                </c:pt>
                <c:pt idx="2">
                  <c:v>3</c:v>
                </c:pt>
                <c:pt idx="3">
                  <c:v>3.18</c:v>
                </c:pt>
                <c:pt idx="4">
                  <c:v>4.26</c:v>
                </c:pt>
              </c:numCache>
            </c:numRef>
          </c:val>
          <c:extLst>
            <c:ext xmlns:c16="http://schemas.microsoft.com/office/drawing/2014/chart" uri="{C3380CC4-5D6E-409C-BE32-E72D297353CC}">
              <c16:uniqueId val="{00000000-DD44-4A4C-9EB6-B90F54ED1DF4}"/>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H30</c:v>
                </c:pt>
                <c:pt idx="1">
                  <c:v>R01</c:v>
                </c:pt>
                <c:pt idx="2">
                  <c:v>R02</c:v>
                </c:pt>
                <c:pt idx="3">
                  <c:v>R03</c:v>
                </c:pt>
                <c:pt idx="4">
                  <c:v>R04</c:v>
                </c:pt>
              </c:strCache>
            </c:strRef>
          </c:cat>
          <c:val>
            <c:numRef>
              <c:f>データシート!$B$20:$F$20</c:f>
              <c:numCache>
                <c:formatCode>General</c:formatCode>
                <c:ptCount val="5"/>
                <c:pt idx="0">
                  <c:v>7.15</c:v>
                </c:pt>
                <c:pt idx="1">
                  <c:v>5.42</c:v>
                </c:pt>
                <c:pt idx="2">
                  <c:v>4.9800000000000004</c:v>
                </c:pt>
                <c:pt idx="3">
                  <c:v>6.36</c:v>
                </c:pt>
                <c:pt idx="4">
                  <c:v>6.31</c:v>
                </c:pt>
              </c:numCache>
            </c:numRef>
          </c:val>
          <c:extLst>
            <c:ext xmlns:c16="http://schemas.microsoft.com/office/drawing/2014/chart" uri="{C3380CC4-5D6E-409C-BE32-E72D297353CC}">
              <c16:uniqueId val="{00000001-DD44-4A4C-9EB6-B90F54ED1DF4}"/>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H30</c:v>
                </c:pt>
                <c:pt idx="1">
                  <c:v>R01</c:v>
                </c:pt>
                <c:pt idx="2">
                  <c:v>R02</c:v>
                </c:pt>
                <c:pt idx="3">
                  <c:v>R03</c:v>
                </c:pt>
                <c:pt idx="4">
                  <c:v>R04</c:v>
                </c:pt>
              </c:strCache>
            </c:strRef>
          </c:cat>
          <c:val>
            <c:numRef>
              <c:f>データシート!$B$21:$F$21</c:f>
              <c:numCache>
                <c:formatCode>General</c:formatCode>
                <c:ptCount val="5"/>
                <c:pt idx="0">
                  <c:v>-0.21</c:v>
                </c:pt>
                <c:pt idx="1">
                  <c:v>-1.76</c:v>
                </c:pt>
                <c:pt idx="2">
                  <c:v>-0.11</c:v>
                </c:pt>
                <c:pt idx="3">
                  <c:v>1.96</c:v>
                </c:pt>
                <c:pt idx="4">
                  <c:v>0.64</c:v>
                </c:pt>
              </c:numCache>
            </c:numRef>
          </c:val>
          <c:smooth val="0"/>
          <c:extLst>
            <c:ext xmlns:c16="http://schemas.microsoft.com/office/drawing/2014/chart" uri="{C3380CC4-5D6E-409C-BE32-E72D297353CC}">
              <c16:uniqueId val="{00000002-DD44-4A4C-9EB6-B90F54ED1DF4}"/>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データシート!$B$27:$K$27</c:f>
              <c:numCache>
                <c:formatCode>General</c:formatCode>
                <c:ptCount val="10"/>
                <c:pt idx="0">
                  <c:v>#N/A</c:v>
                </c:pt>
                <c:pt idx="1">
                  <c:v>0.06</c:v>
                </c:pt>
                <c:pt idx="2">
                  <c:v>#N/A</c:v>
                </c:pt>
                <c:pt idx="3">
                  <c:v>0.03</c:v>
                </c:pt>
                <c:pt idx="4">
                  <c:v>#N/A</c:v>
                </c:pt>
                <c:pt idx="5">
                  <c:v>0.03</c:v>
                </c:pt>
                <c:pt idx="6">
                  <c:v>#N/A</c:v>
                </c:pt>
                <c:pt idx="7">
                  <c:v>0.03</c:v>
                </c:pt>
                <c:pt idx="8">
                  <c:v>#N/A</c:v>
                </c:pt>
                <c:pt idx="9">
                  <c:v>0.04</c:v>
                </c:pt>
              </c:numCache>
            </c:numRef>
          </c:val>
          <c:extLst>
            <c:ext xmlns:c16="http://schemas.microsoft.com/office/drawing/2014/chart" uri="{C3380CC4-5D6E-409C-BE32-E72D297353CC}">
              <c16:uniqueId val="{00000000-5977-4E12-A84F-D0F4140C80D7}"/>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977-4E12-A84F-D0F4140C80D7}"/>
            </c:ext>
          </c:extLst>
        </c:ser>
        <c:ser>
          <c:idx val="2"/>
          <c:order val="2"/>
          <c:tx>
            <c:strRef>
              <c:f>データシート!$A$29</c:f>
              <c:strCache>
                <c:ptCount val="1"/>
                <c:pt idx="0">
                  <c:v>母子父子寡婦福祉資金貸付事業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データシート!$B$29:$K$29</c:f>
              <c:numCache>
                <c:formatCode>General</c:formatCode>
                <c:ptCount val="10"/>
                <c:pt idx="0">
                  <c:v>#N/A</c:v>
                </c:pt>
                <c:pt idx="1">
                  <c:v>0.01</c:v>
                </c:pt>
                <c:pt idx="2">
                  <c:v>#N/A</c:v>
                </c:pt>
                <c:pt idx="3">
                  <c:v>0.01</c:v>
                </c:pt>
                <c:pt idx="4">
                  <c:v>#N/A</c:v>
                </c:pt>
                <c:pt idx="5">
                  <c:v>0.02</c:v>
                </c:pt>
                <c:pt idx="6">
                  <c:v>#N/A</c:v>
                </c:pt>
                <c:pt idx="7">
                  <c:v>0.03</c:v>
                </c:pt>
                <c:pt idx="8">
                  <c:v>#N/A</c:v>
                </c:pt>
                <c:pt idx="9">
                  <c:v>0.04</c:v>
                </c:pt>
              </c:numCache>
            </c:numRef>
          </c:val>
          <c:extLst>
            <c:ext xmlns:c16="http://schemas.microsoft.com/office/drawing/2014/chart" uri="{C3380CC4-5D6E-409C-BE32-E72D297353CC}">
              <c16:uniqueId val="{00000002-5977-4E12-A84F-D0F4140C80D7}"/>
            </c:ext>
          </c:extLst>
        </c:ser>
        <c:ser>
          <c:idx val="3"/>
          <c:order val="3"/>
          <c:tx>
            <c:strRef>
              <c:f>データシート!$A$30</c:f>
              <c:strCache>
                <c:ptCount val="1"/>
                <c:pt idx="0">
                  <c:v>小型自動車競走事業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データシート!$B$30:$K$30</c:f>
              <c:numCache>
                <c:formatCode>General</c:formatCode>
                <c:ptCount val="10"/>
                <c:pt idx="0">
                  <c:v>#N/A</c:v>
                </c:pt>
                <c:pt idx="1">
                  <c:v>0.32</c:v>
                </c:pt>
                <c:pt idx="2">
                  <c:v>#N/A</c:v>
                </c:pt>
                <c:pt idx="3">
                  <c:v>0.32</c:v>
                </c:pt>
                <c:pt idx="4">
                  <c:v>#N/A</c:v>
                </c:pt>
                <c:pt idx="5">
                  <c:v>0.32</c:v>
                </c:pt>
                <c:pt idx="6">
                  <c:v>#N/A</c:v>
                </c:pt>
                <c:pt idx="7">
                  <c:v>0.31</c:v>
                </c:pt>
                <c:pt idx="8">
                  <c:v>#N/A</c:v>
                </c:pt>
                <c:pt idx="9">
                  <c:v>0.33</c:v>
                </c:pt>
              </c:numCache>
            </c:numRef>
          </c:val>
          <c:extLst>
            <c:ext xmlns:c16="http://schemas.microsoft.com/office/drawing/2014/chart" uri="{C3380CC4-5D6E-409C-BE32-E72D297353CC}">
              <c16:uniqueId val="{00000003-5977-4E12-A84F-D0F4140C80D7}"/>
            </c:ext>
          </c:extLst>
        </c:ser>
        <c:ser>
          <c:idx val="4"/>
          <c:order val="4"/>
          <c:tx>
            <c:strRef>
              <c:f>データシート!$A$31</c:f>
              <c:strCache>
                <c:ptCount val="1"/>
                <c:pt idx="0">
                  <c:v>介護保険事業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データシート!$B$31:$K$31</c:f>
              <c:numCache>
                <c:formatCode>General</c:formatCode>
                <c:ptCount val="10"/>
                <c:pt idx="0">
                  <c:v>#N/A</c:v>
                </c:pt>
                <c:pt idx="1">
                  <c:v>0.57999999999999996</c:v>
                </c:pt>
                <c:pt idx="2">
                  <c:v>#N/A</c:v>
                </c:pt>
                <c:pt idx="3">
                  <c:v>0.33</c:v>
                </c:pt>
                <c:pt idx="4">
                  <c:v>#N/A</c:v>
                </c:pt>
                <c:pt idx="5">
                  <c:v>0.38</c:v>
                </c:pt>
                <c:pt idx="6">
                  <c:v>#N/A</c:v>
                </c:pt>
                <c:pt idx="7">
                  <c:v>0.75</c:v>
                </c:pt>
                <c:pt idx="8">
                  <c:v>#N/A</c:v>
                </c:pt>
                <c:pt idx="9">
                  <c:v>0.86</c:v>
                </c:pt>
              </c:numCache>
            </c:numRef>
          </c:val>
          <c:extLst>
            <c:ext xmlns:c16="http://schemas.microsoft.com/office/drawing/2014/chart" uri="{C3380CC4-5D6E-409C-BE32-E72D297353CC}">
              <c16:uniqueId val="{00000004-5977-4E12-A84F-D0F4140C80D7}"/>
            </c:ext>
          </c:extLst>
        </c:ser>
        <c:ser>
          <c:idx val="5"/>
          <c:order val="5"/>
          <c:tx>
            <c:strRef>
              <c:f>データシート!$A$32</c:f>
              <c:strCache>
                <c:ptCount val="1"/>
                <c:pt idx="0">
                  <c:v>国民健康保険事業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データシート!$B$32:$K$32</c:f>
              <c:numCache>
                <c:formatCode>General</c:formatCode>
                <c:ptCount val="10"/>
                <c:pt idx="0">
                  <c:v>#N/A</c:v>
                </c:pt>
                <c:pt idx="1">
                  <c:v>0.79</c:v>
                </c:pt>
                <c:pt idx="2">
                  <c:v>#N/A</c:v>
                </c:pt>
                <c:pt idx="3">
                  <c:v>0.87</c:v>
                </c:pt>
                <c:pt idx="4">
                  <c:v>#N/A</c:v>
                </c:pt>
                <c:pt idx="5">
                  <c:v>1.37</c:v>
                </c:pt>
                <c:pt idx="6">
                  <c:v>#N/A</c:v>
                </c:pt>
                <c:pt idx="7">
                  <c:v>1.57</c:v>
                </c:pt>
                <c:pt idx="8">
                  <c:v>#N/A</c:v>
                </c:pt>
                <c:pt idx="9">
                  <c:v>1.37</c:v>
                </c:pt>
              </c:numCache>
            </c:numRef>
          </c:val>
          <c:extLst>
            <c:ext xmlns:c16="http://schemas.microsoft.com/office/drawing/2014/chart" uri="{C3380CC4-5D6E-409C-BE32-E72D297353CC}">
              <c16:uniqueId val="{00000005-5977-4E12-A84F-D0F4140C80D7}"/>
            </c:ext>
          </c:extLst>
        </c:ser>
        <c:ser>
          <c:idx val="6"/>
          <c:order val="6"/>
          <c:tx>
            <c:strRef>
              <c:f>データシート!$A$33</c:f>
              <c:strCache>
                <c:ptCount val="1"/>
                <c:pt idx="0">
                  <c:v>病院事業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データシート!$B$33:$K$33</c:f>
              <c:numCache>
                <c:formatCode>General</c:formatCode>
                <c:ptCount val="10"/>
                <c:pt idx="0">
                  <c:v>#N/A</c:v>
                </c:pt>
                <c:pt idx="1">
                  <c:v>1.45</c:v>
                </c:pt>
                <c:pt idx="2">
                  <c:v>#N/A</c:v>
                </c:pt>
                <c:pt idx="3">
                  <c:v>1.45</c:v>
                </c:pt>
                <c:pt idx="4">
                  <c:v>#N/A</c:v>
                </c:pt>
                <c:pt idx="5">
                  <c:v>1.34</c:v>
                </c:pt>
                <c:pt idx="6">
                  <c:v>#N/A</c:v>
                </c:pt>
                <c:pt idx="7">
                  <c:v>1.82</c:v>
                </c:pt>
                <c:pt idx="8">
                  <c:v>#N/A</c:v>
                </c:pt>
                <c:pt idx="9">
                  <c:v>2.21</c:v>
                </c:pt>
              </c:numCache>
            </c:numRef>
          </c:val>
          <c:extLst>
            <c:ext xmlns:c16="http://schemas.microsoft.com/office/drawing/2014/chart" uri="{C3380CC4-5D6E-409C-BE32-E72D297353CC}">
              <c16:uniqueId val="{00000006-5977-4E12-A84F-D0F4140C80D7}"/>
            </c:ext>
          </c:extLst>
        </c:ser>
        <c:ser>
          <c:idx val="7"/>
          <c:order val="7"/>
          <c:tx>
            <c:strRef>
              <c:f>データシート!$A$34</c:f>
              <c:strCache>
                <c:ptCount val="1"/>
                <c:pt idx="0">
                  <c:v>下水道事業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データシート!$B$34:$K$34</c:f>
              <c:numCache>
                <c:formatCode>General</c:formatCode>
                <c:ptCount val="10"/>
                <c:pt idx="0">
                  <c:v>#N/A</c:v>
                </c:pt>
                <c:pt idx="1">
                  <c:v>1.42</c:v>
                </c:pt>
                <c:pt idx="2">
                  <c:v>#N/A</c:v>
                </c:pt>
                <c:pt idx="3">
                  <c:v>1.95</c:v>
                </c:pt>
                <c:pt idx="4">
                  <c:v>#N/A</c:v>
                </c:pt>
                <c:pt idx="5">
                  <c:v>2.34</c:v>
                </c:pt>
                <c:pt idx="6">
                  <c:v>#N/A</c:v>
                </c:pt>
                <c:pt idx="7">
                  <c:v>2.35</c:v>
                </c:pt>
                <c:pt idx="8">
                  <c:v>#N/A</c:v>
                </c:pt>
                <c:pt idx="9">
                  <c:v>2.5</c:v>
                </c:pt>
              </c:numCache>
            </c:numRef>
          </c:val>
          <c:extLst>
            <c:ext xmlns:c16="http://schemas.microsoft.com/office/drawing/2014/chart" uri="{C3380CC4-5D6E-409C-BE32-E72D297353CC}">
              <c16:uniqueId val="{00000007-5977-4E12-A84F-D0F4140C80D7}"/>
            </c:ext>
          </c:extLst>
        </c:ser>
        <c:ser>
          <c:idx val="8"/>
          <c:order val="8"/>
          <c:tx>
            <c:strRef>
              <c:f>データシート!$A$35</c:f>
              <c:strCache>
                <c:ptCount val="1"/>
                <c:pt idx="0">
                  <c:v>水道事業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データシート!$B$35:$K$35</c:f>
              <c:numCache>
                <c:formatCode>General</c:formatCode>
                <c:ptCount val="10"/>
                <c:pt idx="0">
                  <c:v>#N/A</c:v>
                </c:pt>
                <c:pt idx="1">
                  <c:v>5.66</c:v>
                </c:pt>
                <c:pt idx="2">
                  <c:v>#N/A</c:v>
                </c:pt>
                <c:pt idx="3">
                  <c:v>5.31</c:v>
                </c:pt>
                <c:pt idx="4">
                  <c:v>#N/A</c:v>
                </c:pt>
                <c:pt idx="5">
                  <c:v>4.74</c:v>
                </c:pt>
                <c:pt idx="6">
                  <c:v>#N/A</c:v>
                </c:pt>
                <c:pt idx="7">
                  <c:v>4.2300000000000004</c:v>
                </c:pt>
                <c:pt idx="8">
                  <c:v>#N/A</c:v>
                </c:pt>
                <c:pt idx="9">
                  <c:v>3.64</c:v>
                </c:pt>
              </c:numCache>
            </c:numRef>
          </c:val>
          <c:extLst>
            <c:ext xmlns:c16="http://schemas.microsoft.com/office/drawing/2014/chart" uri="{C3380CC4-5D6E-409C-BE32-E72D297353CC}">
              <c16:uniqueId val="{00000008-5977-4E12-A84F-D0F4140C80D7}"/>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データシート!$B$36:$K$36</c:f>
              <c:numCache>
                <c:formatCode>General</c:formatCode>
                <c:ptCount val="10"/>
                <c:pt idx="0">
                  <c:v>#N/A</c:v>
                </c:pt>
                <c:pt idx="1">
                  <c:v>2.81</c:v>
                </c:pt>
                <c:pt idx="2">
                  <c:v>#N/A</c:v>
                </c:pt>
                <c:pt idx="3">
                  <c:v>2.76</c:v>
                </c:pt>
                <c:pt idx="4">
                  <c:v>#N/A</c:v>
                </c:pt>
                <c:pt idx="5">
                  <c:v>2.96</c:v>
                </c:pt>
                <c:pt idx="6">
                  <c:v>#N/A</c:v>
                </c:pt>
                <c:pt idx="7">
                  <c:v>3.13</c:v>
                </c:pt>
                <c:pt idx="8">
                  <c:v>#N/A</c:v>
                </c:pt>
                <c:pt idx="9">
                  <c:v>4.21</c:v>
                </c:pt>
              </c:numCache>
            </c:numRef>
          </c:val>
          <c:extLst>
            <c:ext xmlns:c16="http://schemas.microsoft.com/office/drawing/2014/chart" uri="{C3380CC4-5D6E-409C-BE32-E72D297353CC}">
              <c16:uniqueId val="{00000009-5977-4E12-A84F-D0F4140C80D7}"/>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データシート!$B$42:$P$42</c:f>
              <c:numCache>
                <c:formatCode>General</c:formatCode>
                <c:ptCount val="15"/>
                <c:pt idx="2">
                  <c:v>31905</c:v>
                </c:pt>
                <c:pt idx="5">
                  <c:v>31398</c:v>
                </c:pt>
                <c:pt idx="8">
                  <c:v>30841</c:v>
                </c:pt>
                <c:pt idx="11">
                  <c:v>31005</c:v>
                </c:pt>
                <c:pt idx="14">
                  <c:v>29870</c:v>
                </c:pt>
              </c:numCache>
            </c:numRef>
          </c:val>
          <c:extLst>
            <c:ext xmlns:c16="http://schemas.microsoft.com/office/drawing/2014/chart" uri="{C3380CC4-5D6E-409C-BE32-E72D297353CC}">
              <c16:uniqueId val="{00000000-318D-48E2-AFCB-29F5B2E64F16}"/>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318D-48E2-AFCB-29F5B2E64F16}"/>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データシート!$B$44:$P$44</c:f>
              <c:numCache>
                <c:formatCode>General</c:formatCode>
                <c:ptCount val="15"/>
                <c:pt idx="0">
                  <c:v>1045</c:v>
                </c:pt>
                <c:pt idx="3">
                  <c:v>982</c:v>
                </c:pt>
                <c:pt idx="6">
                  <c:v>1347</c:v>
                </c:pt>
                <c:pt idx="9">
                  <c:v>1410</c:v>
                </c:pt>
                <c:pt idx="12">
                  <c:v>2157</c:v>
                </c:pt>
              </c:numCache>
            </c:numRef>
          </c:val>
          <c:extLst>
            <c:ext xmlns:c16="http://schemas.microsoft.com/office/drawing/2014/chart" uri="{C3380CC4-5D6E-409C-BE32-E72D297353CC}">
              <c16:uniqueId val="{00000002-318D-48E2-AFCB-29F5B2E64F16}"/>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データシート!$B$45:$P$45</c:f>
              <c:numCache>
                <c:formatCode>General</c:formatCode>
                <c:ptCount val="15"/>
                <c:pt idx="0">
                  <c:v>1</c:v>
                </c:pt>
                <c:pt idx="3">
                  <c:v>1</c:v>
                </c:pt>
                <c:pt idx="6">
                  <c:v>1</c:v>
                </c:pt>
                <c:pt idx="9">
                  <c:v>1</c:v>
                </c:pt>
                <c:pt idx="12">
                  <c:v>1</c:v>
                </c:pt>
              </c:numCache>
            </c:numRef>
          </c:val>
          <c:extLst>
            <c:ext xmlns:c16="http://schemas.microsoft.com/office/drawing/2014/chart" uri="{C3380CC4-5D6E-409C-BE32-E72D297353CC}">
              <c16:uniqueId val="{00000003-318D-48E2-AFCB-29F5B2E64F16}"/>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データシート!$B$46:$P$46</c:f>
              <c:numCache>
                <c:formatCode>General</c:formatCode>
                <c:ptCount val="15"/>
                <c:pt idx="0">
                  <c:v>5618</c:v>
                </c:pt>
                <c:pt idx="3">
                  <c:v>5497</c:v>
                </c:pt>
                <c:pt idx="6">
                  <c:v>5227</c:v>
                </c:pt>
                <c:pt idx="9">
                  <c:v>5019</c:v>
                </c:pt>
                <c:pt idx="12">
                  <c:v>4931</c:v>
                </c:pt>
              </c:numCache>
            </c:numRef>
          </c:val>
          <c:extLst>
            <c:ext xmlns:c16="http://schemas.microsoft.com/office/drawing/2014/chart" uri="{C3380CC4-5D6E-409C-BE32-E72D297353CC}">
              <c16:uniqueId val="{00000004-318D-48E2-AFCB-29F5B2E64F16}"/>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データシート!$B$47:$P$47</c:f>
              <c:numCache>
                <c:formatCode>General</c:formatCode>
                <c:ptCount val="15"/>
                <c:pt idx="0">
                  <c:v>3667</c:v>
                </c:pt>
                <c:pt idx="3">
                  <c:v>4000</c:v>
                </c:pt>
                <c:pt idx="6">
                  <c:v>4167</c:v>
                </c:pt>
                <c:pt idx="9">
                  <c:v>4500</c:v>
                </c:pt>
                <c:pt idx="12">
                  <c:v>4833</c:v>
                </c:pt>
              </c:numCache>
            </c:numRef>
          </c:val>
          <c:extLst>
            <c:ext xmlns:c16="http://schemas.microsoft.com/office/drawing/2014/chart" uri="{C3380CC4-5D6E-409C-BE32-E72D297353CC}">
              <c16:uniqueId val="{00000005-318D-48E2-AFCB-29F5B2E64F16}"/>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318D-48E2-AFCB-29F5B2E64F16}"/>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データシート!$B$49:$P$49</c:f>
              <c:numCache>
                <c:formatCode>General</c:formatCode>
                <c:ptCount val="15"/>
                <c:pt idx="0">
                  <c:v>31595</c:v>
                </c:pt>
                <c:pt idx="3">
                  <c:v>30558</c:v>
                </c:pt>
                <c:pt idx="6">
                  <c:v>29596</c:v>
                </c:pt>
                <c:pt idx="9">
                  <c:v>28964</c:v>
                </c:pt>
                <c:pt idx="12">
                  <c:v>25816</c:v>
                </c:pt>
              </c:numCache>
            </c:numRef>
          </c:val>
          <c:extLst>
            <c:ext xmlns:c16="http://schemas.microsoft.com/office/drawing/2014/chart" uri="{C3380CC4-5D6E-409C-BE32-E72D297353CC}">
              <c16:uniqueId val="{00000007-318D-48E2-AFCB-29F5B2E64F16}"/>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データシート!$B$50:$P$50</c:f>
              <c:numCache>
                <c:formatCode>General</c:formatCode>
                <c:ptCount val="15"/>
                <c:pt idx="0">
                  <c:v>#N/A</c:v>
                </c:pt>
                <c:pt idx="1">
                  <c:v>10021</c:v>
                </c:pt>
                <c:pt idx="2">
                  <c:v>#N/A</c:v>
                </c:pt>
                <c:pt idx="3">
                  <c:v>#N/A</c:v>
                </c:pt>
                <c:pt idx="4">
                  <c:v>9640</c:v>
                </c:pt>
                <c:pt idx="5">
                  <c:v>#N/A</c:v>
                </c:pt>
                <c:pt idx="6">
                  <c:v>#N/A</c:v>
                </c:pt>
                <c:pt idx="7">
                  <c:v>9497</c:v>
                </c:pt>
                <c:pt idx="8">
                  <c:v>#N/A</c:v>
                </c:pt>
                <c:pt idx="9">
                  <c:v>#N/A</c:v>
                </c:pt>
                <c:pt idx="10">
                  <c:v>8889</c:v>
                </c:pt>
                <c:pt idx="11">
                  <c:v>#N/A</c:v>
                </c:pt>
                <c:pt idx="12">
                  <c:v>#N/A</c:v>
                </c:pt>
                <c:pt idx="13">
                  <c:v>7868</c:v>
                </c:pt>
                <c:pt idx="14">
                  <c:v>#N/A</c:v>
                </c:pt>
              </c:numCache>
            </c:numRef>
          </c:val>
          <c:smooth val="0"/>
          <c:extLst>
            <c:ext xmlns:c16="http://schemas.microsoft.com/office/drawing/2014/chart" uri="{C3380CC4-5D6E-409C-BE32-E72D297353CC}">
              <c16:uniqueId val="{00000008-318D-48E2-AFCB-29F5B2E64F16}"/>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データシート!$B$56:$P$56</c:f>
              <c:numCache>
                <c:formatCode>General</c:formatCode>
                <c:ptCount val="15"/>
                <c:pt idx="2">
                  <c:v>344659</c:v>
                </c:pt>
                <c:pt idx="5">
                  <c:v>351547</c:v>
                </c:pt>
                <c:pt idx="8">
                  <c:v>362112</c:v>
                </c:pt>
                <c:pt idx="11">
                  <c:v>365009</c:v>
                </c:pt>
                <c:pt idx="14">
                  <c:v>365602</c:v>
                </c:pt>
              </c:numCache>
            </c:numRef>
          </c:val>
          <c:extLst>
            <c:ext xmlns:c16="http://schemas.microsoft.com/office/drawing/2014/chart" uri="{C3380CC4-5D6E-409C-BE32-E72D297353CC}">
              <c16:uniqueId val="{00000000-73F1-4B68-9340-E7717A676EF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データシート!$B$57:$P$57</c:f>
              <c:numCache>
                <c:formatCode>General</c:formatCode>
                <c:ptCount val="15"/>
                <c:pt idx="2">
                  <c:v>46091</c:v>
                </c:pt>
                <c:pt idx="5">
                  <c:v>42834</c:v>
                </c:pt>
                <c:pt idx="8">
                  <c:v>43049</c:v>
                </c:pt>
                <c:pt idx="11">
                  <c:v>41901</c:v>
                </c:pt>
                <c:pt idx="14">
                  <c:v>39027</c:v>
                </c:pt>
              </c:numCache>
            </c:numRef>
          </c:val>
          <c:extLst>
            <c:ext xmlns:c16="http://schemas.microsoft.com/office/drawing/2014/chart" uri="{C3380CC4-5D6E-409C-BE32-E72D297353CC}">
              <c16:uniqueId val="{00000001-73F1-4B68-9340-E7717A676EF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データシート!$B$58:$P$58</c:f>
              <c:numCache>
                <c:formatCode>General</c:formatCode>
                <c:ptCount val="15"/>
                <c:pt idx="2">
                  <c:v>77197</c:v>
                </c:pt>
                <c:pt idx="5">
                  <c:v>78539</c:v>
                </c:pt>
                <c:pt idx="8">
                  <c:v>75899</c:v>
                </c:pt>
                <c:pt idx="11">
                  <c:v>90642</c:v>
                </c:pt>
                <c:pt idx="14">
                  <c:v>93961</c:v>
                </c:pt>
              </c:numCache>
            </c:numRef>
          </c:val>
          <c:extLst>
            <c:ext xmlns:c16="http://schemas.microsoft.com/office/drawing/2014/chart" uri="{C3380CC4-5D6E-409C-BE32-E72D297353CC}">
              <c16:uniqueId val="{00000002-73F1-4B68-9340-E7717A676EF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73F1-4B68-9340-E7717A676EF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73F1-4B68-9340-E7717A676EF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3F1-4B68-9340-E7717A676EF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データシート!$B$62:$P$62</c:f>
              <c:numCache>
                <c:formatCode>General</c:formatCode>
                <c:ptCount val="15"/>
                <c:pt idx="0">
                  <c:v>66422</c:v>
                </c:pt>
                <c:pt idx="3">
                  <c:v>64692</c:v>
                </c:pt>
                <c:pt idx="6">
                  <c:v>62937</c:v>
                </c:pt>
                <c:pt idx="9">
                  <c:v>62046</c:v>
                </c:pt>
                <c:pt idx="12">
                  <c:v>61162</c:v>
                </c:pt>
              </c:numCache>
            </c:numRef>
          </c:val>
          <c:extLst>
            <c:ext xmlns:c16="http://schemas.microsoft.com/office/drawing/2014/chart" uri="{C3380CC4-5D6E-409C-BE32-E72D297353CC}">
              <c16:uniqueId val="{00000006-73F1-4B68-9340-E7717A676EF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データシート!$B$63:$P$63</c:f>
              <c:numCache>
                <c:formatCode>General</c:formatCode>
                <c:ptCount val="15"/>
                <c:pt idx="0">
                  <c:v>41</c:v>
                </c:pt>
                <c:pt idx="3">
                  <c:v>29</c:v>
                </c:pt>
                <c:pt idx="6">
                  <c:v>18</c:v>
                </c:pt>
                <c:pt idx="9">
                  <c:v>6</c:v>
                </c:pt>
                <c:pt idx="12">
                  <c:v>0</c:v>
                </c:pt>
              </c:numCache>
            </c:numRef>
          </c:val>
          <c:extLst>
            <c:ext xmlns:c16="http://schemas.microsoft.com/office/drawing/2014/chart" uri="{C3380CC4-5D6E-409C-BE32-E72D297353CC}">
              <c16:uniqueId val="{00000007-73F1-4B68-9340-E7717A676EF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データシート!$B$64:$P$64</c:f>
              <c:numCache>
                <c:formatCode>General</c:formatCode>
                <c:ptCount val="15"/>
                <c:pt idx="0">
                  <c:v>70958</c:v>
                </c:pt>
                <c:pt idx="3">
                  <c:v>65344</c:v>
                </c:pt>
                <c:pt idx="6">
                  <c:v>60782</c:v>
                </c:pt>
                <c:pt idx="9">
                  <c:v>58256</c:v>
                </c:pt>
                <c:pt idx="12">
                  <c:v>58951</c:v>
                </c:pt>
              </c:numCache>
            </c:numRef>
          </c:val>
          <c:extLst>
            <c:ext xmlns:c16="http://schemas.microsoft.com/office/drawing/2014/chart" uri="{C3380CC4-5D6E-409C-BE32-E72D297353CC}">
              <c16:uniqueId val="{00000008-73F1-4B68-9340-E7717A676EF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データシート!$B$65:$P$65</c:f>
              <c:numCache>
                <c:formatCode>General</c:formatCode>
                <c:ptCount val="15"/>
                <c:pt idx="0">
                  <c:v>9466</c:v>
                </c:pt>
                <c:pt idx="3">
                  <c:v>10378</c:v>
                </c:pt>
                <c:pt idx="6">
                  <c:v>9673</c:v>
                </c:pt>
                <c:pt idx="9">
                  <c:v>8851</c:v>
                </c:pt>
                <c:pt idx="12">
                  <c:v>7971</c:v>
                </c:pt>
              </c:numCache>
            </c:numRef>
          </c:val>
          <c:extLst>
            <c:ext xmlns:c16="http://schemas.microsoft.com/office/drawing/2014/chart" uri="{C3380CC4-5D6E-409C-BE32-E72D297353CC}">
              <c16:uniqueId val="{00000009-73F1-4B68-9340-E7717A676EF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データシート!$B$66:$P$66</c:f>
              <c:numCache>
                <c:formatCode>General</c:formatCode>
                <c:ptCount val="15"/>
                <c:pt idx="0">
                  <c:v>281322</c:v>
                </c:pt>
                <c:pt idx="3">
                  <c:v>281621</c:v>
                </c:pt>
                <c:pt idx="6">
                  <c:v>286535</c:v>
                </c:pt>
                <c:pt idx="9">
                  <c:v>282919</c:v>
                </c:pt>
                <c:pt idx="12">
                  <c:v>286232</c:v>
                </c:pt>
              </c:numCache>
            </c:numRef>
          </c:val>
          <c:extLst>
            <c:ext xmlns:c16="http://schemas.microsoft.com/office/drawing/2014/chart" uri="{C3380CC4-5D6E-409C-BE32-E72D297353CC}">
              <c16:uniqueId val="{0000000A-73F1-4B68-9340-E7717A676EF9}"/>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73F1-4B68-9340-E7717A676EF9}"/>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R02</c:v>
                </c:pt>
                <c:pt idx="1">
                  <c:v>R03</c:v>
                </c:pt>
                <c:pt idx="2">
                  <c:v>R04</c:v>
                </c:pt>
              </c:strCache>
            </c:strRef>
          </c:cat>
          <c:val>
            <c:numRef>
              <c:f>データシート!$B$72:$D$72</c:f>
              <c:numCache>
                <c:formatCode>#,##0;"▲ "#,##0</c:formatCode>
                <c:ptCount val="3"/>
                <c:pt idx="0">
                  <c:v>10767</c:v>
                </c:pt>
                <c:pt idx="1">
                  <c:v>14482</c:v>
                </c:pt>
                <c:pt idx="2">
                  <c:v>13798</c:v>
                </c:pt>
              </c:numCache>
            </c:numRef>
          </c:val>
          <c:extLst>
            <c:ext xmlns:c16="http://schemas.microsoft.com/office/drawing/2014/chart" uri="{C3380CC4-5D6E-409C-BE32-E72D297353CC}">
              <c16:uniqueId val="{00000000-D540-49A5-8B34-0F81FDA4F9D4}"/>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R02</c:v>
                </c:pt>
                <c:pt idx="1">
                  <c:v>R03</c:v>
                </c:pt>
                <c:pt idx="2">
                  <c:v>R04</c:v>
                </c:pt>
              </c:strCache>
            </c:strRef>
          </c:cat>
          <c:val>
            <c:numRef>
              <c:f>データシート!$B$73:$D$73</c:f>
              <c:numCache>
                <c:formatCode>#,##0;"▲ "#,##0</c:formatCode>
                <c:ptCount val="3"/>
                <c:pt idx="0">
                  <c:v>590</c:v>
                </c:pt>
                <c:pt idx="1">
                  <c:v>678</c:v>
                </c:pt>
                <c:pt idx="2">
                  <c:v>774</c:v>
                </c:pt>
              </c:numCache>
            </c:numRef>
          </c:val>
          <c:extLst>
            <c:ext xmlns:c16="http://schemas.microsoft.com/office/drawing/2014/chart" uri="{C3380CC4-5D6E-409C-BE32-E72D297353CC}">
              <c16:uniqueId val="{00000001-D540-49A5-8B34-0F81FDA4F9D4}"/>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R02</c:v>
                </c:pt>
                <c:pt idx="1">
                  <c:v>R03</c:v>
                </c:pt>
                <c:pt idx="2">
                  <c:v>R04</c:v>
                </c:pt>
              </c:strCache>
            </c:strRef>
          </c:cat>
          <c:val>
            <c:numRef>
              <c:f>データシート!$B$74:$D$74</c:f>
              <c:numCache>
                <c:formatCode>#,##0;"▲ "#,##0</c:formatCode>
                <c:ptCount val="3"/>
                <c:pt idx="0">
                  <c:v>31526</c:v>
                </c:pt>
                <c:pt idx="1">
                  <c:v>37955</c:v>
                </c:pt>
                <c:pt idx="2">
                  <c:v>36506</c:v>
                </c:pt>
              </c:numCache>
            </c:numRef>
          </c:val>
          <c:extLst>
            <c:ext xmlns:c16="http://schemas.microsoft.com/office/drawing/2014/chart" uri="{C3380CC4-5D6E-409C-BE32-E72D297353CC}">
              <c16:uniqueId val="{00000002-D540-49A5-8B34-0F81FDA4F9D4}"/>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静岡県浜松市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年度の実質公債費比率は、</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主に元利償還金の減により分子が減となり、</a:t>
          </a:r>
          <a:r>
            <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0.4</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ポイント改善した</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。本市では、中期財政計画（平成</a:t>
          </a:r>
          <a:r>
            <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27</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年度から令和</a:t>
          </a:r>
          <a:r>
            <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年度まで）において、実質公債費比率を「類似政令指定都市（平成</a:t>
          </a:r>
          <a:r>
            <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13</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年度以降に合併を行い政令指定都市に移行した</a:t>
          </a:r>
          <a:r>
            <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8</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都市）平均を下回る」ことを補足目標としており、本市</a:t>
          </a:r>
          <a:r>
            <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4.4</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に対して、類似政令指定都市平均</a:t>
          </a:r>
          <a:r>
            <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6.1</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と目標を達している。</a:t>
          </a:r>
          <a:endParaRPr lang="ja-JP" altLang="ja-JP" sz="18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ja-JP" altLang="en-US" sz="1800">
            <a:solidFill>
              <a:sysClr val="windowText" lastClr="000000"/>
            </a:solidFill>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市場公募債（</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10</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年満期一括償還）を平成</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19</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年度より発行。発行額から借換債</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50</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億円を除いた額の</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1/10</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を毎年減債基金へ</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積み立てて</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いる。令和</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年度は減債基金へ</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95</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億円を積み立て、</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50</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億円の取崩償還を行うことにより</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45</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億円の増となった。</a:t>
          </a:r>
          <a:endParaRPr lang="ja-JP" altLang="ja-JP" sz="105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ja-JP" altLang="en-US" sz="900">
            <a:solidFill>
              <a:sysClr val="windowText" lastClr="000000"/>
            </a:solidFill>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静岡県浜松市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年度は、将来負担比率の分子は前年度比</a:t>
          </a:r>
          <a:r>
            <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12</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億円の</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増</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となった。この主な要因として、</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新清掃工場整備や福祉交流センター大規模改修に伴う</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（一般会計）地方債残高の</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増</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が挙げられる。</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また、</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減債基金や介護給付費準備基金の積立による充当可能基金の増や、</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基準財政需要額算入見込額が</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公債費</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の増により、将来負担比率</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が</a:t>
          </a:r>
          <a:r>
            <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1.2</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ポイント</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改善している。</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4</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静岡県浜松市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・基金残高合計で前年度比</a:t>
          </a:r>
          <a:r>
            <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20</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億円の減となった。その主な要因として、財源不足を補うための取崩による財政調整基金の減及び企業立地促進助成事業への活用による商工業振興施設整備基金の減。</a:t>
          </a:r>
          <a:endParaRPr lang="ja-JP" altLang="ja-JP" sz="18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・全ての基金について、設置目的を踏まえて存続、廃止、統合などの見直しを進めるとともに、基金のさらなる活用を検討する。</a:t>
          </a:r>
          <a:endParaRPr lang="ja-JP" altLang="ja-JP" sz="18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・実施を控えている大型投資事業に対しては、その財源確保として、適切な基金に予算積立を行う。</a:t>
          </a:r>
          <a:endParaRPr lang="ja-JP" altLang="ja-JP" sz="18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年度末残高が多い上位</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基金について、抜粋して記載。</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・一般廃棄物処理施設整備事業基金：一般廃棄物処理施設の整備及びその関連事業</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　（新たな清掃工場を建設しており、その財源とする）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・資産管理基金：借用している土地の取得、廃止された施設の取壊し及び公有財産の適正な管理</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・文化振興基金：文化の振興を図るための事業に要する経費</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　（文化施設の大規模改修を予定しており、その財源とする）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・商工業振興施設整備基金：企業立地促進助成事業（補助金）</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・新型コロナウイルス感染症対策貸付金利子助成事業基金：新型コロナウイルス感染症対策関連償還利子補助金</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・資産管理基金について、公有財産の適正な管理に資するため、今後の財源確保を目的とした積立</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11</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億円及び</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億円の取崩しにより、前年度比</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億円の増となった。</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・文化振興基金について、アクトシティ浜松の改修工事に対する財源確保を目的とした積立により、前年度比</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8</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億円の増となった。</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・商工業振興施設整備基金について、企業立地促進助成事業への活用による取崩しにより、前年度比</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16</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億円の減となった。</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・新型コロナウイルス感染症対策貸付金利子助成事業基金について、中小企業者が借り入れた資金に係る利子助成に要する経費の</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8</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億円</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取崩しにより、前年度比</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8</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億円の減となった。</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・全ての基金について、設置目的を踏まえて存続、廃止、統合などの見直しを進めるとともに、基金のさらなる活用を検討する。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・実施を控えている大型投資事業に対しては、その財源確保として、適切な基金に予算積立を行う。</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・前年度決算剰余金の積立を行った一方、財源不足を補うための財源に充てるため</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50</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億円を取崩したことにより、年度末残高は前年度比</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7</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億円減</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・基金残高についてコロナ禍前の水準を確保。</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年度は、</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96</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百万円の利子積立を実施した。</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市債の元利償還金の財源などとして活用していく。</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静岡県浜松市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792,704
765,956
1,558.06
396,006,285
381,204,906
9,318,455
218,550,571
249,257,808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146654" cy="259045"/>
    <xdr:sp macro="" textlink="">
      <xdr:nvSpPr>
        <xdr:cNvPr id="34" name="テキスト ボックス 33"/>
        <xdr:cNvSpPr txBox="1"/>
      </xdr:nvSpPr>
      <xdr:spPr>
        <a:xfrm>
          <a:off x="762000" y="4279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8759834" cy="425758"/>
    <xdr:sp macro="" textlink="">
      <xdr:nvSpPr>
        <xdr:cNvPr id="35" name="テキスト ボックス 34"/>
        <xdr:cNvSpPr txBox="1"/>
      </xdr:nvSpPr>
      <xdr:spPr>
        <a:xfrm>
          <a:off x="762000" y="4533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[0.83]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類似団体内では中位に位置。景気低迷に伴う市税の減等により平成</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20</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年度をピークに悪化していたが、平成</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25</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27</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年度にかけて法人市民税の税収の増などにより基準財政収入額が増加し、改善傾向となる。</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年度については、</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法人事業税交付金及び地方消費税交付金の増などによる基準財政収入額の増の一方、幼児教育・保育の無償化などによる基準財政需要額の増に伴い</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0.02</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ポイント低下</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今後も行財政改革により歳出の削減に努めるとともに歳入の確保に努め、財政基盤を強化していく。</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ja-JP" altLang="en-US"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99483</xdr:rowOff>
    </xdr:from>
    <xdr:to>
      <xdr:col>23</xdr:col>
      <xdr:colOff>133350</xdr:colOff>
      <xdr:row>44</xdr:row>
      <xdr:rowOff>4233</xdr:rowOff>
    </xdr:to>
    <xdr:cxnSp macro="">
      <xdr:nvCxnSpPr>
        <xdr:cNvPr id="64" name="直線コネクタ 63"/>
        <xdr:cNvCxnSpPr/>
      </xdr:nvCxnSpPr>
      <xdr:spPr>
        <a:xfrm flipV="1">
          <a:off x="4953000" y="6100233"/>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43</xdr:row>
      <xdr:rowOff>147760</xdr:rowOff>
    </xdr:from>
    <xdr:ext cx="762000" cy="259045"/>
    <xdr:sp macro="" textlink="">
      <xdr:nvSpPr>
        <xdr:cNvPr id="65" name="財政力最小値テキスト"/>
        <xdr:cNvSpPr txBox="1"/>
      </xdr:nvSpPr>
      <xdr:spPr>
        <a:xfrm>
          <a:off x="5041900" y="7520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4233</xdr:rowOff>
    </xdr:from>
    <xdr:to>
      <xdr:col>24</xdr:col>
      <xdr:colOff>12700</xdr:colOff>
      <xdr:row>44</xdr:row>
      <xdr:rowOff>4233</xdr:rowOff>
    </xdr:to>
    <xdr:cxnSp macro="">
      <xdr:nvCxnSpPr>
        <xdr:cNvPr id="66" name="直線コネクタ 65"/>
        <xdr:cNvCxnSpPr/>
      </xdr:nvCxnSpPr>
      <xdr:spPr>
        <a:xfrm>
          <a:off x="4864100" y="7548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14410</xdr:rowOff>
    </xdr:from>
    <xdr:ext cx="762000" cy="259045"/>
    <xdr:sp macro="" textlink="">
      <xdr:nvSpPr>
        <xdr:cNvPr id="67" name="財政力最大値テキスト"/>
        <xdr:cNvSpPr txBox="1"/>
      </xdr:nvSpPr>
      <xdr:spPr>
        <a:xfrm>
          <a:off x="5041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99483</xdr:rowOff>
    </xdr:from>
    <xdr:to>
      <xdr:col>24</xdr:col>
      <xdr:colOff>12700</xdr:colOff>
      <xdr:row>35</xdr:row>
      <xdr:rowOff>99483</xdr:rowOff>
    </xdr:to>
    <xdr:cxnSp macro="">
      <xdr:nvCxnSpPr>
        <xdr:cNvPr id="68" name="直線コネクタ 67"/>
        <xdr:cNvCxnSpPr/>
      </xdr:nvCxnSpPr>
      <xdr:spPr>
        <a:xfrm>
          <a:off x="4864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39</xdr:row>
      <xdr:rowOff>97367</xdr:rowOff>
    </xdr:from>
    <xdr:to>
      <xdr:col>23</xdr:col>
      <xdr:colOff>133350</xdr:colOff>
      <xdr:row>40</xdr:row>
      <xdr:rowOff>6350</xdr:rowOff>
    </xdr:to>
    <xdr:cxnSp macro="">
      <xdr:nvCxnSpPr>
        <xdr:cNvPr id="69" name="直線コネクタ 68"/>
        <xdr:cNvCxnSpPr/>
      </xdr:nvCxnSpPr>
      <xdr:spPr>
        <a:xfrm>
          <a:off x="4114800" y="6783917"/>
          <a:ext cx="8382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38</xdr:row>
      <xdr:rowOff>103310</xdr:rowOff>
    </xdr:from>
    <xdr:ext cx="762000" cy="259045"/>
    <xdr:sp macro="" textlink="">
      <xdr:nvSpPr>
        <xdr:cNvPr id="70" name="財政力平均値テキスト"/>
        <xdr:cNvSpPr txBox="1"/>
      </xdr:nvSpPr>
      <xdr:spPr>
        <a:xfrm>
          <a:off x="5041900" y="66184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39</xdr:row>
      <xdr:rowOff>86783</xdr:rowOff>
    </xdr:from>
    <xdr:to>
      <xdr:col>23</xdr:col>
      <xdr:colOff>184150</xdr:colOff>
      <xdr:row>40</xdr:row>
      <xdr:rowOff>16933</xdr:rowOff>
    </xdr:to>
    <xdr:sp macro="" textlink="">
      <xdr:nvSpPr>
        <xdr:cNvPr id="71" name="フローチャート: 判断 70"/>
        <xdr:cNvSpPr/>
      </xdr:nvSpPr>
      <xdr:spPr>
        <a:xfrm>
          <a:off x="49022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39</xdr:row>
      <xdr:rowOff>16933</xdr:rowOff>
    </xdr:from>
    <xdr:to>
      <xdr:col>19</xdr:col>
      <xdr:colOff>133350</xdr:colOff>
      <xdr:row>39</xdr:row>
      <xdr:rowOff>97367</xdr:rowOff>
    </xdr:to>
    <xdr:cxnSp macro="">
      <xdr:nvCxnSpPr>
        <xdr:cNvPr id="72" name="直線コネクタ 71"/>
        <xdr:cNvCxnSpPr/>
      </xdr:nvCxnSpPr>
      <xdr:spPr>
        <a:xfrm>
          <a:off x="3225800" y="6703483"/>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39</xdr:row>
      <xdr:rowOff>86783</xdr:rowOff>
    </xdr:from>
    <xdr:to>
      <xdr:col>19</xdr:col>
      <xdr:colOff>184150</xdr:colOff>
      <xdr:row>40</xdr:row>
      <xdr:rowOff>16933</xdr:rowOff>
    </xdr:to>
    <xdr:sp macro="" textlink="">
      <xdr:nvSpPr>
        <xdr:cNvPr id="73" name="フローチャート: 判断 72"/>
        <xdr:cNvSpPr/>
      </xdr:nvSpPr>
      <xdr:spPr>
        <a:xfrm>
          <a:off x="40640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1710</xdr:rowOff>
    </xdr:from>
    <xdr:ext cx="736600" cy="259045"/>
    <xdr:sp macro="" textlink="">
      <xdr:nvSpPr>
        <xdr:cNvPr id="74" name="テキスト ボックス 73"/>
        <xdr:cNvSpPr txBox="1"/>
      </xdr:nvSpPr>
      <xdr:spPr>
        <a:xfrm>
          <a:off x="3733800" y="68597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39</xdr:row>
      <xdr:rowOff>16933</xdr:rowOff>
    </xdr:from>
    <xdr:to>
      <xdr:col>15</xdr:col>
      <xdr:colOff>82550</xdr:colOff>
      <xdr:row>39</xdr:row>
      <xdr:rowOff>16933</xdr:rowOff>
    </xdr:to>
    <xdr:cxnSp macro="">
      <xdr:nvCxnSpPr>
        <xdr:cNvPr id="75" name="直線コネクタ 74"/>
        <xdr:cNvCxnSpPr/>
      </xdr:nvCxnSpPr>
      <xdr:spPr>
        <a:xfrm>
          <a:off x="2336800" y="67034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39</xdr:row>
      <xdr:rowOff>6350</xdr:rowOff>
    </xdr:from>
    <xdr:to>
      <xdr:col>15</xdr:col>
      <xdr:colOff>133350</xdr:colOff>
      <xdr:row>39</xdr:row>
      <xdr:rowOff>107950</xdr:rowOff>
    </xdr:to>
    <xdr:sp macro="" textlink="">
      <xdr:nvSpPr>
        <xdr:cNvPr id="76" name="フローチャート: 判断 75"/>
        <xdr:cNvSpPr/>
      </xdr:nvSpPr>
      <xdr:spPr>
        <a:xfrm>
          <a:off x="3175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92727</xdr:rowOff>
    </xdr:from>
    <xdr:ext cx="762000" cy="259045"/>
    <xdr:sp macro="" textlink="">
      <xdr:nvSpPr>
        <xdr:cNvPr id="77" name="テキスト ボックス 76"/>
        <xdr:cNvSpPr txBox="1"/>
      </xdr:nvSpPr>
      <xdr:spPr>
        <a:xfrm>
          <a:off x="28448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38</xdr:row>
      <xdr:rowOff>148167</xdr:rowOff>
    </xdr:from>
    <xdr:to>
      <xdr:col>11</xdr:col>
      <xdr:colOff>31750</xdr:colOff>
      <xdr:row>39</xdr:row>
      <xdr:rowOff>16933</xdr:rowOff>
    </xdr:to>
    <xdr:cxnSp macro="">
      <xdr:nvCxnSpPr>
        <xdr:cNvPr id="78" name="直線コネクタ 77"/>
        <xdr:cNvCxnSpPr/>
      </xdr:nvCxnSpPr>
      <xdr:spPr>
        <a:xfrm>
          <a:off x="1447800" y="666326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39</xdr:row>
      <xdr:rowOff>6350</xdr:rowOff>
    </xdr:from>
    <xdr:to>
      <xdr:col>11</xdr:col>
      <xdr:colOff>82550</xdr:colOff>
      <xdr:row>39</xdr:row>
      <xdr:rowOff>107950</xdr:rowOff>
    </xdr:to>
    <xdr:sp macro="" textlink="">
      <xdr:nvSpPr>
        <xdr:cNvPr id="79" name="フローチャート: 判断 78"/>
        <xdr:cNvSpPr/>
      </xdr:nvSpPr>
      <xdr:spPr>
        <a:xfrm>
          <a:off x="2286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92727</xdr:rowOff>
    </xdr:from>
    <xdr:ext cx="762000" cy="259045"/>
    <xdr:sp macro="" textlink="">
      <xdr:nvSpPr>
        <xdr:cNvPr id="80" name="テキスト ボックス 79"/>
        <xdr:cNvSpPr txBox="1"/>
      </xdr:nvSpPr>
      <xdr:spPr>
        <a:xfrm>
          <a:off x="19558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39</xdr:row>
      <xdr:rowOff>6350</xdr:rowOff>
    </xdr:from>
    <xdr:to>
      <xdr:col>7</xdr:col>
      <xdr:colOff>31750</xdr:colOff>
      <xdr:row>39</xdr:row>
      <xdr:rowOff>107950</xdr:rowOff>
    </xdr:to>
    <xdr:sp macro="" textlink="">
      <xdr:nvSpPr>
        <xdr:cNvPr id="81" name="フローチャート: 判断 80"/>
        <xdr:cNvSpPr/>
      </xdr:nvSpPr>
      <xdr:spPr>
        <a:xfrm>
          <a:off x="1397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92727</xdr:rowOff>
    </xdr:from>
    <xdr:ext cx="762000" cy="259045"/>
    <xdr:sp macro="" textlink="">
      <xdr:nvSpPr>
        <xdr:cNvPr id="82" name="テキスト ボックス 81"/>
        <xdr:cNvSpPr txBox="1"/>
      </xdr:nvSpPr>
      <xdr:spPr>
        <a:xfrm>
          <a:off x="10668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39</xdr:row>
      <xdr:rowOff>127000</xdr:rowOff>
    </xdr:from>
    <xdr:to>
      <xdr:col>23</xdr:col>
      <xdr:colOff>184150</xdr:colOff>
      <xdr:row>40</xdr:row>
      <xdr:rowOff>57150</xdr:rowOff>
    </xdr:to>
    <xdr:sp macro="" textlink="">
      <xdr:nvSpPr>
        <xdr:cNvPr id="88" name="楕円 87"/>
        <xdr:cNvSpPr/>
      </xdr:nvSpPr>
      <xdr:spPr>
        <a:xfrm>
          <a:off x="49022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39</xdr:row>
      <xdr:rowOff>99077</xdr:rowOff>
    </xdr:from>
    <xdr:ext cx="762000" cy="259045"/>
    <xdr:sp macro="" textlink="">
      <xdr:nvSpPr>
        <xdr:cNvPr id="89" name="財政力該当値テキスト"/>
        <xdr:cNvSpPr txBox="1"/>
      </xdr:nvSpPr>
      <xdr:spPr>
        <a:xfrm>
          <a:off x="5041900" y="6785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39</xdr:row>
      <xdr:rowOff>46567</xdr:rowOff>
    </xdr:from>
    <xdr:to>
      <xdr:col>19</xdr:col>
      <xdr:colOff>184150</xdr:colOff>
      <xdr:row>39</xdr:row>
      <xdr:rowOff>148167</xdr:rowOff>
    </xdr:to>
    <xdr:sp macro="" textlink="">
      <xdr:nvSpPr>
        <xdr:cNvPr id="90" name="楕円 89"/>
        <xdr:cNvSpPr/>
      </xdr:nvSpPr>
      <xdr:spPr>
        <a:xfrm>
          <a:off x="4064000" y="67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37</xdr:row>
      <xdr:rowOff>158344</xdr:rowOff>
    </xdr:from>
    <xdr:ext cx="736600" cy="259045"/>
    <xdr:sp macro="" textlink="">
      <xdr:nvSpPr>
        <xdr:cNvPr id="91" name="テキスト ボックス 90"/>
        <xdr:cNvSpPr txBox="1"/>
      </xdr:nvSpPr>
      <xdr:spPr>
        <a:xfrm>
          <a:off x="3733800" y="65019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38</xdr:row>
      <xdr:rowOff>137583</xdr:rowOff>
    </xdr:from>
    <xdr:to>
      <xdr:col>15</xdr:col>
      <xdr:colOff>133350</xdr:colOff>
      <xdr:row>39</xdr:row>
      <xdr:rowOff>67733</xdr:rowOff>
    </xdr:to>
    <xdr:sp macro="" textlink="">
      <xdr:nvSpPr>
        <xdr:cNvPr id="92" name="楕円 91"/>
        <xdr:cNvSpPr/>
      </xdr:nvSpPr>
      <xdr:spPr>
        <a:xfrm>
          <a:off x="3175000" y="665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37</xdr:row>
      <xdr:rowOff>77910</xdr:rowOff>
    </xdr:from>
    <xdr:ext cx="762000" cy="259045"/>
    <xdr:sp macro="" textlink="">
      <xdr:nvSpPr>
        <xdr:cNvPr id="93" name="テキスト ボックス 92"/>
        <xdr:cNvSpPr txBox="1"/>
      </xdr:nvSpPr>
      <xdr:spPr>
        <a:xfrm>
          <a:off x="2844800" y="6421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38</xdr:row>
      <xdr:rowOff>137583</xdr:rowOff>
    </xdr:from>
    <xdr:to>
      <xdr:col>11</xdr:col>
      <xdr:colOff>82550</xdr:colOff>
      <xdr:row>39</xdr:row>
      <xdr:rowOff>67733</xdr:rowOff>
    </xdr:to>
    <xdr:sp macro="" textlink="">
      <xdr:nvSpPr>
        <xdr:cNvPr id="94" name="楕円 93"/>
        <xdr:cNvSpPr/>
      </xdr:nvSpPr>
      <xdr:spPr>
        <a:xfrm>
          <a:off x="2286000" y="665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37</xdr:row>
      <xdr:rowOff>77910</xdr:rowOff>
    </xdr:from>
    <xdr:ext cx="762000" cy="259045"/>
    <xdr:sp macro="" textlink="">
      <xdr:nvSpPr>
        <xdr:cNvPr id="95" name="テキスト ボックス 94"/>
        <xdr:cNvSpPr txBox="1"/>
      </xdr:nvSpPr>
      <xdr:spPr>
        <a:xfrm>
          <a:off x="1955800" y="6421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38</xdr:row>
      <xdr:rowOff>97367</xdr:rowOff>
    </xdr:from>
    <xdr:to>
      <xdr:col>7</xdr:col>
      <xdr:colOff>31750</xdr:colOff>
      <xdr:row>39</xdr:row>
      <xdr:rowOff>27517</xdr:rowOff>
    </xdr:to>
    <xdr:sp macro="" textlink="">
      <xdr:nvSpPr>
        <xdr:cNvPr id="96" name="楕円 95"/>
        <xdr:cNvSpPr/>
      </xdr:nvSpPr>
      <xdr:spPr>
        <a:xfrm>
          <a:off x="13970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37</xdr:row>
      <xdr:rowOff>37694</xdr:rowOff>
    </xdr:from>
    <xdr:ext cx="762000" cy="259045"/>
    <xdr:sp macro="" textlink="">
      <xdr:nvSpPr>
        <xdr:cNvPr id="97" name="テキスト ボックス 96"/>
        <xdr:cNvSpPr txBox="1"/>
      </xdr:nvSpPr>
      <xdr:spPr>
        <a:xfrm>
          <a:off x="1066800" y="638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[90.1%]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28</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年度以降、市税などの増に伴う経常一般財源の増加により、改善傾向となっている。</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年度は、物件費</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や扶助費</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などの経常的な歳出の増</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に加え、普通交付税や臨時財政対策債などの経常一般財源が減少し、</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経常収支比率は前年度より</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2.0</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ポイント</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上昇</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した。</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ja-JP" altLang="en-US"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3</xdr:col>
      <xdr:colOff>95250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169635</xdr:rowOff>
    </xdr:from>
    <xdr:to>
      <xdr:col>27</xdr:col>
      <xdr:colOff>184150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167822</xdr:rowOff>
    </xdr:from>
    <xdr:to>
      <xdr:col>27</xdr:col>
      <xdr:colOff>184150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63</xdr:row>
      <xdr:rowOff>166007</xdr:rowOff>
    </xdr:from>
    <xdr:to>
      <xdr:col>27</xdr:col>
      <xdr:colOff>184150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164193</xdr:rowOff>
    </xdr:from>
    <xdr:to>
      <xdr:col>27</xdr:col>
      <xdr:colOff>184150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162378</xdr:rowOff>
    </xdr:from>
    <xdr:to>
      <xdr:col>27</xdr:col>
      <xdr:colOff>184150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57</xdr:row>
      <xdr:rowOff>160565</xdr:rowOff>
    </xdr:from>
    <xdr:to>
      <xdr:col>27</xdr:col>
      <xdr:colOff>184150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81945</xdr:rowOff>
    </xdr:from>
    <xdr:to>
      <xdr:col>23</xdr:col>
      <xdr:colOff>133350</xdr:colOff>
      <xdr:row>68</xdr:row>
      <xdr:rowOff>44148</xdr:rowOff>
    </xdr:to>
    <xdr:cxnSp macro="">
      <xdr:nvCxnSpPr>
        <xdr:cNvPr id="129" name="直線コネクタ 128"/>
        <xdr:cNvCxnSpPr/>
      </xdr:nvCxnSpPr>
      <xdr:spPr>
        <a:xfrm flipV="1">
          <a:off x="4953000" y="10197495"/>
          <a:ext cx="0" cy="15052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68</xdr:row>
      <xdr:rowOff>16225</xdr:rowOff>
    </xdr:from>
    <xdr:ext cx="762000" cy="259045"/>
    <xdr:sp macro="" textlink="">
      <xdr:nvSpPr>
        <xdr:cNvPr id="130" name="財政構造の弾力性最小値テキスト"/>
        <xdr:cNvSpPr txBox="1"/>
      </xdr:nvSpPr>
      <xdr:spPr>
        <a:xfrm>
          <a:off x="5041900" y="11674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68</xdr:row>
      <xdr:rowOff>44148</xdr:rowOff>
    </xdr:from>
    <xdr:to>
      <xdr:col>24</xdr:col>
      <xdr:colOff>12700</xdr:colOff>
      <xdr:row>68</xdr:row>
      <xdr:rowOff>44148</xdr:rowOff>
    </xdr:to>
    <xdr:cxnSp macro="">
      <xdr:nvCxnSpPr>
        <xdr:cNvPr id="131" name="直線コネクタ 130"/>
        <xdr:cNvCxnSpPr/>
      </xdr:nvCxnSpPr>
      <xdr:spPr>
        <a:xfrm>
          <a:off x="4864100" y="11702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168322</xdr:rowOff>
    </xdr:from>
    <xdr:ext cx="762000" cy="259045"/>
    <xdr:sp macro="" textlink="">
      <xdr:nvSpPr>
        <xdr:cNvPr id="132" name="財政構造の弾力性最大値テキスト"/>
        <xdr:cNvSpPr txBox="1"/>
      </xdr:nvSpPr>
      <xdr:spPr>
        <a:xfrm>
          <a:off x="5041900" y="9940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81945</xdr:rowOff>
    </xdr:from>
    <xdr:to>
      <xdr:col>24</xdr:col>
      <xdr:colOff>12700</xdr:colOff>
      <xdr:row>59</xdr:row>
      <xdr:rowOff>81945</xdr:rowOff>
    </xdr:to>
    <xdr:cxnSp macro="">
      <xdr:nvCxnSpPr>
        <xdr:cNvPr id="133" name="直線コネクタ 132"/>
        <xdr:cNvCxnSpPr/>
      </xdr:nvCxnSpPr>
      <xdr:spPr>
        <a:xfrm>
          <a:off x="4864100" y="101974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58</xdr:row>
      <xdr:rowOff>115509</xdr:rowOff>
    </xdr:from>
    <xdr:to>
      <xdr:col>23</xdr:col>
      <xdr:colOff>133350</xdr:colOff>
      <xdr:row>60</xdr:row>
      <xdr:rowOff>2419</xdr:rowOff>
    </xdr:to>
    <xdr:cxnSp macro="">
      <xdr:nvCxnSpPr>
        <xdr:cNvPr id="134" name="直線コネクタ 133"/>
        <xdr:cNvCxnSpPr/>
      </xdr:nvCxnSpPr>
      <xdr:spPr>
        <a:xfrm>
          <a:off x="4114800" y="10059609"/>
          <a:ext cx="838200" cy="229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98775</xdr:rowOff>
    </xdr:from>
    <xdr:ext cx="762000" cy="259045"/>
    <xdr:sp macro="" textlink="">
      <xdr:nvSpPr>
        <xdr:cNvPr id="135" name="財政構造の弾力性平均値テキスト"/>
        <xdr:cNvSpPr txBox="1"/>
      </xdr:nvSpPr>
      <xdr:spPr>
        <a:xfrm>
          <a:off x="5041900" y="109001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126698</xdr:rowOff>
    </xdr:from>
    <xdr:to>
      <xdr:col>23</xdr:col>
      <xdr:colOff>184150</xdr:colOff>
      <xdr:row>64</xdr:row>
      <xdr:rowOff>56848</xdr:rowOff>
    </xdr:to>
    <xdr:sp macro="" textlink="">
      <xdr:nvSpPr>
        <xdr:cNvPr id="136" name="フローチャート: 判断 135"/>
        <xdr:cNvSpPr/>
      </xdr:nvSpPr>
      <xdr:spPr>
        <a:xfrm>
          <a:off x="4902200" y="10928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58</xdr:row>
      <xdr:rowOff>115509</xdr:rowOff>
    </xdr:from>
    <xdr:to>
      <xdr:col>19</xdr:col>
      <xdr:colOff>133350</xdr:colOff>
      <xdr:row>61</xdr:row>
      <xdr:rowOff>106741</xdr:rowOff>
    </xdr:to>
    <xdr:cxnSp macro="">
      <xdr:nvCxnSpPr>
        <xdr:cNvPr id="137" name="直線コネクタ 136"/>
        <xdr:cNvCxnSpPr/>
      </xdr:nvCxnSpPr>
      <xdr:spPr>
        <a:xfrm flipV="1">
          <a:off x="3225800" y="10059609"/>
          <a:ext cx="889000" cy="505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61</xdr:row>
      <xdr:rowOff>78922</xdr:rowOff>
    </xdr:from>
    <xdr:to>
      <xdr:col>19</xdr:col>
      <xdr:colOff>184150</xdr:colOff>
      <xdr:row>62</xdr:row>
      <xdr:rowOff>9072</xdr:rowOff>
    </xdr:to>
    <xdr:sp macro="" textlink="">
      <xdr:nvSpPr>
        <xdr:cNvPr id="138" name="フローチャート: 判断 137"/>
        <xdr:cNvSpPr/>
      </xdr:nvSpPr>
      <xdr:spPr>
        <a:xfrm>
          <a:off x="4064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165299</xdr:rowOff>
    </xdr:from>
    <xdr:ext cx="736600" cy="259045"/>
    <xdr:sp macro="" textlink="">
      <xdr:nvSpPr>
        <xdr:cNvPr id="139" name="テキスト ボックス 138"/>
        <xdr:cNvSpPr txBox="1"/>
      </xdr:nvSpPr>
      <xdr:spPr>
        <a:xfrm>
          <a:off x="3733800" y="10623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61</xdr:row>
      <xdr:rowOff>106741</xdr:rowOff>
    </xdr:from>
    <xdr:to>
      <xdr:col>15</xdr:col>
      <xdr:colOff>82550</xdr:colOff>
      <xdr:row>61</xdr:row>
      <xdr:rowOff>129722</xdr:rowOff>
    </xdr:to>
    <xdr:cxnSp macro="">
      <xdr:nvCxnSpPr>
        <xdr:cNvPr id="140" name="直線コネクタ 139"/>
        <xdr:cNvCxnSpPr/>
      </xdr:nvCxnSpPr>
      <xdr:spPr>
        <a:xfrm flipV="1">
          <a:off x="2336800" y="10565191"/>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64</xdr:row>
      <xdr:rowOff>93133</xdr:rowOff>
    </xdr:from>
    <xdr:to>
      <xdr:col>15</xdr:col>
      <xdr:colOff>133350</xdr:colOff>
      <xdr:row>65</xdr:row>
      <xdr:rowOff>23283</xdr:rowOff>
    </xdr:to>
    <xdr:sp macro="" textlink="">
      <xdr:nvSpPr>
        <xdr:cNvPr id="141" name="フローチャート: 判断 140"/>
        <xdr:cNvSpPr/>
      </xdr:nvSpPr>
      <xdr:spPr>
        <a:xfrm>
          <a:off x="3175000" y="1106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8060</xdr:rowOff>
    </xdr:from>
    <xdr:ext cx="762000" cy="259045"/>
    <xdr:sp macro="" textlink="">
      <xdr:nvSpPr>
        <xdr:cNvPr id="142" name="テキスト ボックス 141"/>
        <xdr:cNvSpPr txBox="1"/>
      </xdr:nvSpPr>
      <xdr:spPr>
        <a:xfrm>
          <a:off x="2844800" y="1115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59</xdr:row>
      <xdr:rowOff>139398</xdr:rowOff>
    </xdr:from>
    <xdr:to>
      <xdr:col>11</xdr:col>
      <xdr:colOff>31750</xdr:colOff>
      <xdr:row>61</xdr:row>
      <xdr:rowOff>129722</xdr:rowOff>
    </xdr:to>
    <xdr:cxnSp macro="">
      <xdr:nvCxnSpPr>
        <xdr:cNvPr id="143" name="直線コネクタ 142"/>
        <xdr:cNvCxnSpPr/>
      </xdr:nvCxnSpPr>
      <xdr:spPr>
        <a:xfrm>
          <a:off x="1447800" y="10254948"/>
          <a:ext cx="889000" cy="333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64</xdr:row>
      <xdr:rowOff>93133</xdr:rowOff>
    </xdr:from>
    <xdr:to>
      <xdr:col>11</xdr:col>
      <xdr:colOff>82550</xdr:colOff>
      <xdr:row>65</xdr:row>
      <xdr:rowOff>23283</xdr:rowOff>
    </xdr:to>
    <xdr:sp macro="" textlink="">
      <xdr:nvSpPr>
        <xdr:cNvPr id="144" name="フローチャート: 判断 143"/>
        <xdr:cNvSpPr/>
      </xdr:nvSpPr>
      <xdr:spPr>
        <a:xfrm>
          <a:off x="2286000" y="1106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8060</xdr:rowOff>
    </xdr:from>
    <xdr:ext cx="762000" cy="259045"/>
    <xdr:sp macro="" textlink="">
      <xdr:nvSpPr>
        <xdr:cNvPr id="145" name="テキスト ボックス 144"/>
        <xdr:cNvSpPr txBox="1"/>
      </xdr:nvSpPr>
      <xdr:spPr>
        <a:xfrm>
          <a:off x="1955800" y="1115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24191</xdr:rowOff>
    </xdr:from>
    <xdr:to>
      <xdr:col>7</xdr:col>
      <xdr:colOff>31750</xdr:colOff>
      <xdr:row>64</xdr:row>
      <xdr:rowOff>125791</xdr:rowOff>
    </xdr:to>
    <xdr:sp macro="" textlink="">
      <xdr:nvSpPr>
        <xdr:cNvPr id="146" name="フローチャート: 判断 145"/>
        <xdr:cNvSpPr/>
      </xdr:nvSpPr>
      <xdr:spPr>
        <a:xfrm>
          <a:off x="1397000" y="1099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110568</xdr:rowOff>
    </xdr:from>
    <xdr:ext cx="762000" cy="259045"/>
    <xdr:sp macro="" textlink="">
      <xdr:nvSpPr>
        <xdr:cNvPr id="147" name="テキスト ボックス 146"/>
        <xdr:cNvSpPr txBox="1"/>
      </xdr:nvSpPr>
      <xdr:spPr>
        <a:xfrm>
          <a:off x="1066800" y="11083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59</xdr:row>
      <xdr:rowOff>123069</xdr:rowOff>
    </xdr:from>
    <xdr:to>
      <xdr:col>23</xdr:col>
      <xdr:colOff>184150</xdr:colOff>
      <xdr:row>60</xdr:row>
      <xdr:rowOff>53219</xdr:rowOff>
    </xdr:to>
    <xdr:sp macro="" textlink="">
      <xdr:nvSpPr>
        <xdr:cNvPr id="153" name="楕円 152"/>
        <xdr:cNvSpPr/>
      </xdr:nvSpPr>
      <xdr:spPr>
        <a:xfrm>
          <a:off x="4902200" y="10238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59</xdr:row>
      <xdr:rowOff>44346</xdr:rowOff>
    </xdr:from>
    <xdr:ext cx="762000" cy="259045"/>
    <xdr:sp macro="" textlink="">
      <xdr:nvSpPr>
        <xdr:cNvPr id="154" name="財政構造の弾力性該当値テキスト"/>
        <xdr:cNvSpPr txBox="1"/>
      </xdr:nvSpPr>
      <xdr:spPr>
        <a:xfrm>
          <a:off x="5041900" y="10159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58</xdr:row>
      <xdr:rowOff>64709</xdr:rowOff>
    </xdr:from>
    <xdr:to>
      <xdr:col>19</xdr:col>
      <xdr:colOff>184150</xdr:colOff>
      <xdr:row>58</xdr:row>
      <xdr:rowOff>166309</xdr:rowOff>
    </xdr:to>
    <xdr:sp macro="" textlink="">
      <xdr:nvSpPr>
        <xdr:cNvPr id="155" name="楕円 154"/>
        <xdr:cNvSpPr/>
      </xdr:nvSpPr>
      <xdr:spPr>
        <a:xfrm>
          <a:off x="4064000" y="10008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57</xdr:row>
      <xdr:rowOff>5036</xdr:rowOff>
    </xdr:from>
    <xdr:ext cx="736600" cy="259045"/>
    <xdr:sp macro="" textlink="">
      <xdr:nvSpPr>
        <xdr:cNvPr id="156" name="テキスト ボックス 155"/>
        <xdr:cNvSpPr txBox="1"/>
      </xdr:nvSpPr>
      <xdr:spPr>
        <a:xfrm>
          <a:off x="3733800" y="97776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61</xdr:row>
      <xdr:rowOff>55941</xdr:rowOff>
    </xdr:from>
    <xdr:to>
      <xdr:col>15</xdr:col>
      <xdr:colOff>133350</xdr:colOff>
      <xdr:row>61</xdr:row>
      <xdr:rowOff>157541</xdr:rowOff>
    </xdr:to>
    <xdr:sp macro="" textlink="">
      <xdr:nvSpPr>
        <xdr:cNvPr id="157" name="楕円 156"/>
        <xdr:cNvSpPr/>
      </xdr:nvSpPr>
      <xdr:spPr>
        <a:xfrm>
          <a:off x="3175000" y="10514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59</xdr:row>
      <xdr:rowOff>167718</xdr:rowOff>
    </xdr:from>
    <xdr:ext cx="762000" cy="259045"/>
    <xdr:sp macro="" textlink="">
      <xdr:nvSpPr>
        <xdr:cNvPr id="158" name="テキスト ボックス 157"/>
        <xdr:cNvSpPr txBox="1"/>
      </xdr:nvSpPr>
      <xdr:spPr>
        <a:xfrm>
          <a:off x="2844800" y="10283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61</xdr:row>
      <xdr:rowOff>78922</xdr:rowOff>
    </xdr:from>
    <xdr:to>
      <xdr:col>11</xdr:col>
      <xdr:colOff>82550</xdr:colOff>
      <xdr:row>62</xdr:row>
      <xdr:rowOff>9072</xdr:rowOff>
    </xdr:to>
    <xdr:sp macro="" textlink="">
      <xdr:nvSpPr>
        <xdr:cNvPr id="159" name="楕円 158"/>
        <xdr:cNvSpPr/>
      </xdr:nvSpPr>
      <xdr:spPr>
        <a:xfrm>
          <a:off x="2286000" y="10537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19249</xdr:rowOff>
    </xdr:from>
    <xdr:ext cx="762000" cy="259045"/>
    <xdr:sp macro="" textlink="">
      <xdr:nvSpPr>
        <xdr:cNvPr id="160" name="テキスト ボックス 159"/>
        <xdr:cNvSpPr txBox="1"/>
      </xdr:nvSpPr>
      <xdr:spPr>
        <a:xfrm>
          <a:off x="1955800" y="1030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59</xdr:row>
      <xdr:rowOff>88598</xdr:rowOff>
    </xdr:from>
    <xdr:to>
      <xdr:col>7</xdr:col>
      <xdr:colOff>31750</xdr:colOff>
      <xdr:row>60</xdr:row>
      <xdr:rowOff>18748</xdr:rowOff>
    </xdr:to>
    <xdr:sp macro="" textlink="">
      <xdr:nvSpPr>
        <xdr:cNvPr id="161" name="楕円 160"/>
        <xdr:cNvSpPr/>
      </xdr:nvSpPr>
      <xdr:spPr>
        <a:xfrm>
          <a:off x="1397000" y="10204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58</xdr:row>
      <xdr:rowOff>28925</xdr:rowOff>
    </xdr:from>
    <xdr:ext cx="762000" cy="259045"/>
    <xdr:sp macro="" textlink="">
      <xdr:nvSpPr>
        <xdr:cNvPr id="162" name="テキスト ボックス 161"/>
        <xdr:cNvSpPr txBox="1"/>
      </xdr:nvSpPr>
      <xdr:spPr>
        <a:xfrm>
          <a:off x="1066800" y="9973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4" name="テキスト ボックス 163"/>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5" name="テキスト ボックス 164"/>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[175,558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156,397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月に策定した定員適正化計画に基づき、令和</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年度から令和</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7</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年度までの</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年間で職員定数</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61</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人の削減を進めることとし、引き続き人件費及び物件費の削減に努める。</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定員適正化計画の前期からの着実な実施及び行政の効率化の推進により、継続して類似団体平均を下回っている。</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年度は</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、職員給及び委員等報酬の増により</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、人件費は前年度比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7</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増</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となっている。</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ja-JP" altLang="en-US" sz="13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9" name="直線コネクタ 178"/>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80" name="テキスト ボックス 179"/>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81" name="直線コネクタ 180"/>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2" name="テキスト ボックス 181"/>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3" name="直線コネクタ 182"/>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4" name="テキスト ボックス 183"/>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5" name="直線コネクタ 184"/>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6" name="テキスト ボックス 185"/>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83</xdr:row>
      <xdr:rowOff>142182</xdr:rowOff>
    </xdr:from>
    <xdr:to>
      <xdr:col>23</xdr:col>
      <xdr:colOff>133350</xdr:colOff>
      <xdr:row>89</xdr:row>
      <xdr:rowOff>131671</xdr:rowOff>
    </xdr:to>
    <xdr:cxnSp macro="">
      <xdr:nvCxnSpPr>
        <xdr:cNvPr id="190" name="直線コネクタ 189"/>
        <xdr:cNvCxnSpPr/>
      </xdr:nvCxnSpPr>
      <xdr:spPr>
        <a:xfrm flipV="1">
          <a:off x="4953000" y="14372532"/>
          <a:ext cx="0" cy="10181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103748</xdr:rowOff>
    </xdr:from>
    <xdr:ext cx="762000" cy="259045"/>
    <xdr:sp macro="" textlink="">
      <xdr:nvSpPr>
        <xdr:cNvPr id="191" name="人件費・物件費等の状況最小値テキスト"/>
        <xdr:cNvSpPr txBox="1"/>
      </xdr:nvSpPr>
      <xdr:spPr>
        <a:xfrm>
          <a:off x="5041900" y="15362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202,562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131671</xdr:rowOff>
    </xdr:from>
    <xdr:to>
      <xdr:col>24</xdr:col>
      <xdr:colOff>12700</xdr:colOff>
      <xdr:row>89</xdr:row>
      <xdr:rowOff>131671</xdr:rowOff>
    </xdr:to>
    <xdr:cxnSp macro="">
      <xdr:nvCxnSpPr>
        <xdr:cNvPr id="192" name="直線コネクタ 191"/>
        <xdr:cNvCxnSpPr/>
      </xdr:nvCxnSpPr>
      <xdr:spPr>
        <a:xfrm>
          <a:off x="4864100" y="15390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57109</xdr:rowOff>
    </xdr:from>
    <xdr:ext cx="762000" cy="259045"/>
    <xdr:sp macro="" textlink="">
      <xdr:nvSpPr>
        <xdr:cNvPr id="193" name="人件費・物件費等の状況最大値テキスト"/>
        <xdr:cNvSpPr txBox="1"/>
      </xdr:nvSpPr>
      <xdr:spPr>
        <a:xfrm>
          <a:off x="5041900" y="14116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160,366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83</xdr:row>
      <xdr:rowOff>142182</xdr:rowOff>
    </xdr:from>
    <xdr:to>
      <xdr:col>24</xdr:col>
      <xdr:colOff>12700</xdr:colOff>
      <xdr:row>83</xdr:row>
      <xdr:rowOff>142182</xdr:rowOff>
    </xdr:to>
    <xdr:cxnSp macro="">
      <xdr:nvCxnSpPr>
        <xdr:cNvPr id="194" name="直線コネクタ 193"/>
        <xdr:cNvCxnSpPr/>
      </xdr:nvCxnSpPr>
      <xdr:spPr>
        <a:xfrm>
          <a:off x="4864100" y="143725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152262</xdr:rowOff>
    </xdr:from>
    <xdr:to>
      <xdr:col>23</xdr:col>
      <xdr:colOff>133350</xdr:colOff>
      <xdr:row>85</xdr:row>
      <xdr:rowOff>165864</xdr:rowOff>
    </xdr:to>
    <xdr:cxnSp macro="">
      <xdr:nvCxnSpPr>
        <xdr:cNvPr id="195" name="直線コネクタ 194"/>
        <xdr:cNvCxnSpPr/>
      </xdr:nvCxnSpPr>
      <xdr:spPr>
        <a:xfrm>
          <a:off x="4114800" y="14554062"/>
          <a:ext cx="838200" cy="185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85</xdr:row>
      <xdr:rowOff>142882</xdr:rowOff>
    </xdr:from>
    <xdr:ext cx="762000" cy="259045"/>
    <xdr:sp macro="" textlink="">
      <xdr:nvSpPr>
        <xdr:cNvPr id="196" name="人件費・物件費等の状況平均値テキスト"/>
        <xdr:cNvSpPr txBox="1"/>
      </xdr:nvSpPr>
      <xdr:spPr>
        <a:xfrm>
          <a:off x="5041900" y="147161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177,868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85</xdr:row>
      <xdr:rowOff>170805</xdr:rowOff>
    </xdr:from>
    <xdr:to>
      <xdr:col>23</xdr:col>
      <xdr:colOff>184150</xdr:colOff>
      <xdr:row>86</xdr:row>
      <xdr:rowOff>100955</xdr:rowOff>
    </xdr:to>
    <xdr:sp macro="" textlink="">
      <xdr:nvSpPr>
        <xdr:cNvPr id="197" name="フローチャート: 判断 196"/>
        <xdr:cNvSpPr/>
      </xdr:nvSpPr>
      <xdr:spPr>
        <a:xfrm>
          <a:off x="4902200" y="14744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48726</xdr:rowOff>
    </xdr:from>
    <xdr:to>
      <xdr:col>19</xdr:col>
      <xdr:colOff>133350</xdr:colOff>
      <xdr:row>84</xdr:row>
      <xdr:rowOff>152262</xdr:rowOff>
    </xdr:to>
    <xdr:cxnSp macro="">
      <xdr:nvCxnSpPr>
        <xdr:cNvPr id="198" name="直線コネクタ 197"/>
        <xdr:cNvCxnSpPr/>
      </xdr:nvCxnSpPr>
      <xdr:spPr>
        <a:xfrm>
          <a:off x="3225800" y="14279076"/>
          <a:ext cx="889000" cy="274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85</xdr:row>
      <xdr:rowOff>57105</xdr:rowOff>
    </xdr:from>
    <xdr:to>
      <xdr:col>19</xdr:col>
      <xdr:colOff>184150</xdr:colOff>
      <xdr:row>85</xdr:row>
      <xdr:rowOff>158705</xdr:rowOff>
    </xdr:to>
    <xdr:sp macro="" textlink="">
      <xdr:nvSpPr>
        <xdr:cNvPr id="199" name="フローチャート: 判断 198"/>
        <xdr:cNvSpPr/>
      </xdr:nvSpPr>
      <xdr:spPr>
        <a:xfrm>
          <a:off x="4064000" y="14630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85</xdr:row>
      <xdr:rowOff>143482</xdr:rowOff>
    </xdr:from>
    <xdr:ext cx="736600" cy="259045"/>
    <xdr:sp macro="" textlink="">
      <xdr:nvSpPr>
        <xdr:cNvPr id="200" name="テキスト ボックス 199"/>
        <xdr:cNvSpPr txBox="1"/>
      </xdr:nvSpPr>
      <xdr:spPr>
        <a:xfrm>
          <a:off x="3733800" y="147167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70450</xdr:rowOff>
    </xdr:from>
    <xdr:to>
      <xdr:col>15</xdr:col>
      <xdr:colOff>82550</xdr:colOff>
      <xdr:row>83</xdr:row>
      <xdr:rowOff>48726</xdr:rowOff>
    </xdr:to>
    <xdr:cxnSp macro="">
      <xdr:nvCxnSpPr>
        <xdr:cNvPr id="201" name="直線コネクタ 200"/>
        <xdr:cNvCxnSpPr/>
      </xdr:nvCxnSpPr>
      <xdr:spPr>
        <a:xfrm>
          <a:off x="2336800" y="14129350"/>
          <a:ext cx="889000" cy="149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90343</xdr:rowOff>
    </xdr:from>
    <xdr:to>
      <xdr:col>15</xdr:col>
      <xdr:colOff>133350</xdr:colOff>
      <xdr:row>84</xdr:row>
      <xdr:rowOff>20493</xdr:rowOff>
    </xdr:to>
    <xdr:sp macro="" textlink="">
      <xdr:nvSpPr>
        <xdr:cNvPr id="202" name="フローチャート: 判断 201"/>
        <xdr:cNvSpPr/>
      </xdr:nvSpPr>
      <xdr:spPr>
        <a:xfrm>
          <a:off x="3175000" y="14320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5270</xdr:rowOff>
    </xdr:from>
    <xdr:ext cx="762000" cy="259045"/>
    <xdr:sp macro="" textlink="">
      <xdr:nvSpPr>
        <xdr:cNvPr id="203" name="テキスト ボックス 202"/>
        <xdr:cNvSpPr txBox="1"/>
      </xdr:nvSpPr>
      <xdr:spPr>
        <a:xfrm>
          <a:off x="2844800" y="14407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160,323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23444</xdr:rowOff>
    </xdr:from>
    <xdr:to>
      <xdr:col>11</xdr:col>
      <xdr:colOff>31750</xdr:colOff>
      <xdr:row>82</xdr:row>
      <xdr:rowOff>70450</xdr:rowOff>
    </xdr:to>
    <xdr:cxnSp macro="">
      <xdr:nvCxnSpPr>
        <xdr:cNvPr id="204" name="直線コネクタ 203"/>
        <xdr:cNvCxnSpPr/>
      </xdr:nvCxnSpPr>
      <xdr:spPr>
        <a:xfrm>
          <a:off x="1447800" y="14082344"/>
          <a:ext cx="889000" cy="47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84534</xdr:rowOff>
    </xdr:from>
    <xdr:to>
      <xdr:col>11</xdr:col>
      <xdr:colOff>82550</xdr:colOff>
      <xdr:row>83</xdr:row>
      <xdr:rowOff>14684</xdr:rowOff>
    </xdr:to>
    <xdr:sp macro="" textlink="">
      <xdr:nvSpPr>
        <xdr:cNvPr id="205" name="フローチャート: 判断 204"/>
        <xdr:cNvSpPr/>
      </xdr:nvSpPr>
      <xdr:spPr>
        <a:xfrm>
          <a:off x="2286000" y="14143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170911</xdr:rowOff>
    </xdr:from>
    <xdr:ext cx="762000" cy="259045"/>
    <xdr:sp macro="" textlink="">
      <xdr:nvSpPr>
        <xdr:cNvPr id="206" name="テキスト ボックス 205"/>
        <xdr:cNvSpPr txBox="1"/>
      </xdr:nvSpPr>
      <xdr:spPr>
        <a:xfrm>
          <a:off x="1955800" y="14229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29663</xdr:rowOff>
    </xdr:from>
    <xdr:to>
      <xdr:col>7</xdr:col>
      <xdr:colOff>31750</xdr:colOff>
      <xdr:row>82</xdr:row>
      <xdr:rowOff>131263</xdr:rowOff>
    </xdr:to>
    <xdr:sp macro="" textlink="">
      <xdr:nvSpPr>
        <xdr:cNvPr id="207" name="フローチャート: 判断 206"/>
        <xdr:cNvSpPr/>
      </xdr:nvSpPr>
      <xdr:spPr>
        <a:xfrm>
          <a:off x="1397000" y="14088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116040</xdr:rowOff>
    </xdr:from>
    <xdr:ext cx="762000" cy="259045"/>
    <xdr:sp macro="" textlink="">
      <xdr:nvSpPr>
        <xdr:cNvPr id="208" name="テキスト ボックス 207"/>
        <xdr:cNvSpPr txBox="1"/>
      </xdr:nvSpPr>
      <xdr:spPr>
        <a:xfrm>
          <a:off x="1066800" y="14174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85</xdr:row>
      <xdr:rowOff>115064</xdr:rowOff>
    </xdr:from>
    <xdr:to>
      <xdr:col>23</xdr:col>
      <xdr:colOff>184150</xdr:colOff>
      <xdr:row>86</xdr:row>
      <xdr:rowOff>45214</xdr:rowOff>
    </xdr:to>
    <xdr:sp macro="" textlink="">
      <xdr:nvSpPr>
        <xdr:cNvPr id="214" name="楕円 213"/>
        <xdr:cNvSpPr/>
      </xdr:nvSpPr>
      <xdr:spPr>
        <a:xfrm>
          <a:off x="4902200" y="14688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131591</xdr:rowOff>
    </xdr:from>
    <xdr:ext cx="762000" cy="259045"/>
    <xdr:sp macro="" textlink="">
      <xdr:nvSpPr>
        <xdr:cNvPr id="215" name="人件費・物件費等の状況該当値テキスト"/>
        <xdr:cNvSpPr txBox="1"/>
      </xdr:nvSpPr>
      <xdr:spPr>
        <a:xfrm>
          <a:off x="5041900" y="14533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175,558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101462</xdr:rowOff>
    </xdr:from>
    <xdr:to>
      <xdr:col>19</xdr:col>
      <xdr:colOff>184150</xdr:colOff>
      <xdr:row>85</xdr:row>
      <xdr:rowOff>31612</xdr:rowOff>
    </xdr:to>
    <xdr:sp macro="" textlink="">
      <xdr:nvSpPr>
        <xdr:cNvPr id="216" name="楕円 215"/>
        <xdr:cNvSpPr/>
      </xdr:nvSpPr>
      <xdr:spPr>
        <a:xfrm>
          <a:off x="4064000" y="14503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41789</xdr:rowOff>
    </xdr:from>
    <xdr:ext cx="736600" cy="259045"/>
    <xdr:sp macro="" textlink="">
      <xdr:nvSpPr>
        <xdr:cNvPr id="217" name="テキスト ボックス 216"/>
        <xdr:cNvSpPr txBox="1"/>
      </xdr:nvSpPr>
      <xdr:spPr>
        <a:xfrm>
          <a:off x="3733800" y="14272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169376</xdr:rowOff>
    </xdr:from>
    <xdr:to>
      <xdr:col>15</xdr:col>
      <xdr:colOff>133350</xdr:colOff>
      <xdr:row>83</xdr:row>
      <xdr:rowOff>99526</xdr:rowOff>
    </xdr:to>
    <xdr:sp macro="" textlink="">
      <xdr:nvSpPr>
        <xdr:cNvPr id="218" name="楕円 217"/>
        <xdr:cNvSpPr/>
      </xdr:nvSpPr>
      <xdr:spPr>
        <a:xfrm>
          <a:off x="3175000" y="14228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109703</xdr:rowOff>
    </xdr:from>
    <xdr:ext cx="762000" cy="259045"/>
    <xdr:sp macro="" textlink="">
      <xdr:nvSpPr>
        <xdr:cNvPr id="219" name="テキスト ボックス 218"/>
        <xdr:cNvSpPr txBox="1"/>
      </xdr:nvSpPr>
      <xdr:spPr>
        <a:xfrm>
          <a:off x="2844800" y="13997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19650</xdr:rowOff>
    </xdr:from>
    <xdr:to>
      <xdr:col>11</xdr:col>
      <xdr:colOff>82550</xdr:colOff>
      <xdr:row>82</xdr:row>
      <xdr:rowOff>121250</xdr:rowOff>
    </xdr:to>
    <xdr:sp macro="" textlink="">
      <xdr:nvSpPr>
        <xdr:cNvPr id="220" name="楕円 219"/>
        <xdr:cNvSpPr/>
      </xdr:nvSpPr>
      <xdr:spPr>
        <a:xfrm>
          <a:off x="2286000" y="14078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131427</xdr:rowOff>
    </xdr:from>
    <xdr:ext cx="762000" cy="259045"/>
    <xdr:sp macro="" textlink="">
      <xdr:nvSpPr>
        <xdr:cNvPr id="221" name="テキスト ボックス 220"/>
        <xdr:cNvSpPr txBox="1"/>
      </xdr:nvSpPr>
      <xdr:spPr>
        <a:xfrm>
          <a:off x="1955800" y="13847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144094</xdr:rowOff>
    </xdr:from>
    <xdr:to>
      <xdr:col>7</xdr:col>
      <xdr:colOff>31750</xdr:colOff>
      <xdr:row>82</xdr:row>
      <xdr:rowOff>74244</xdr:rowOff>
    </xdr:to>
    <xdr:sp macro="" textlink="">
      <xdr:nvSpPr>
        <xdr:cNvPr id="222" name="楕円 221"/>
        <xdr:cNvSpPr/>
      </xdr:nvSpPr>
      <xdr:spPr>
        <a:xfrm>
          <a:off x="1397000" y="14031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84421</xdr:rowOff>
    </xdr:from>
    <xdr:ext cx="762000" cy="259045"/>
    <xdr:sp macro="" textlink="">
      <xdr:nvSpPr>
        <xdr:cNvPr id="223" name="テキスト ボックス 222"/>
        <xdr:cNvSpPr txBox="1"/>
      </xdr:nvSpPr>
      <xdr:spPr>
        <a:xfrm>
          <a:off x="1066800" y="13800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類似団体の中では低水準である。</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職員給与については、人事委員会勧告に基づき給与改定を行うことで、地域民間給与との均衡を図り、常に適正化に努めている。</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ja-JP" altLang="en-US"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134409</xdr:rowOff>
    </xdr:from>
    <xdr:to>
      <xdr:col>81</xdr:col>
      <xdr:colOff>44450</xdr:colOff>
      <xdr:row>88</xdr:row>
      <xdr:rowOff>60325</xdr:rowOff>
    </xdr:to>
    <xdr:cxnSp macro="">
      <xdr:nvCxnSpPr>
        <xdr:cNvPr id="252" name="直線コネクタ 251"/>
        <xdr:cNvCxnSpPr/>
      </xdr:nvCxnSpPr>
      <xdr:spPr>
        <a:xfrm flipV="1">
          <a:off x="17018000" y="14021859"/>
          <a:ext cx="0" cy="11260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32402</xdr:rowOff>
    </xdr:from>
    <xdr:ext cx="762000" cy="259045"/>
    <xdr:sp macro="" textlink="">
      <xdr:nvSpPr>
        <xdr:cNvPr id="253" name="給与水準   （国との比較）最小値テキスト"/>
        <xdr:cNvSpPr txBox="1"/>
      </xdr:nvSpPr>
      <xdr:spPr>
        <a:xfrm>
          <a:off x="17106900" y="15120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60325</xdr:rowOff>
    </xdr:from>
    <xdr:to>
      <xdr:col>81</xdr:col>
      <xdr:colOff>133350</xdr:colOff>
      <xdr:row>88</xdr:row>
      <xdr:rowOff>60325</xdr:rowOff>
    </xdr:to>
    <xdr:cxnSp macro="">
      <xdr:nvCxnSpPr>
        <xdr:cNvPr id="254" name="直線コネクタ 253"/>
        <xdr:cNvCxnSpPr/>
      </xdr:nvCxnSpPr>
      <xdr:spPr>
        <a:xfrm>
          <a:off x="16929100" y="15147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80</xdr:row>
      <xdr:rowOff>49336</xdr:rowOff>
    </xdr:from>
    <xdr:ext cx="762000" cy="259045"/>
    <xdr:sp macro="" textlink="">
      <xdr:nvSpPr>
        <xdr:cNvPr id="255" name="給与水準   （国との比較）最大値テキスト"/>
        <xdr:cNvSpPr txBox="1"/>
      </xdr:nvSpPr>
      <xdr:spPr>
        <a:xfrm>
          <a:off x="17106900" y="13765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134409</xdr:rowOff>
    </xdr:from>
    <xdr:to>
      <xdr:col>81</xdr:col>
      <xdr:colOff>133350</xdr:colOff>
      <xdr:row>81</xdr:row>
      <xdr:rowOff>134409</xdr:rowOff>
    </xdr:to>
    <xdr:cxnSp macro="">
      <xdr:nvCxnSpPr>
        <xdr:cNvPr id="256" name="直線コネクタ 255"/>
        <xdr:cNvCxnSpPr/>
      </xdr:nvCxnSpPr>
      <xdr:spPr>
        <a:xfrm>
          <a:off x="16929100" y="14021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51859</xdr:rowOff>
    </xdr:from>
    <xdr:to>
      <xdr:col>81</xdr:col>
      <xdr:colOff>44450</xdr:colOff>
      <xdr:row>85</xdr:row>
      <xdr:rowOff>71966</xdr:rowOff>
    </xdr:to>
    <xdr:cxnSp macro="">
      <xdr:nvCxnSpPr>
        <xdr:cNvPr id="257" name="直線コネクタ 256"/>
        <xdr:cNvCxnSpPr/>
      </xdr:nvCxnSpPr>
      <xdr:spPr>
        <a:xfrm flipV="1">
          <a:off x="16179800" y="14625109"/>
          <a:ext cx="838200" cy="20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108602</xdr:rowOff>
    </xdr:from>
    <xdr:ext cx="762000" cy="259045"/>
    <xdr:sp macro="" textlink="">
      <xdr:nvSpPr>
        <xdr:cNvPr id="258" name="給与水準   （国との比較）平均値テキスト"/>
        <xdr:cNvSpPr txBox="1"/>
      </xdr:nvSpPr>
      <xdr:spPr>
        <a:xfrm>
          <a:off x="17106900" y="14338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92075</xdr:rowOff>
    </xdr:from>
    <xdr:to>
      <xdr:col>81</xdr:col>
      <xdr:colOff>95250</xdr:colOff>
      <xdr:row>85</xdr:row>
      <xdr:rowOff>22225</xdr:rowOff>
    </xdr:to>
    <xdr:sp macro="" textlink="">
      <xdr:nvSpPr>
        <xdr:cNvPr id="259" name="フローチャート: 判断 258"/>
        <xdr:cNvSpPr/>
      </xdr:nvSpPr>
      <xdr:spPr>
        <a:xfrm>
          <a:off x="16967200" y="1449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71966</xdr:rowOff>
    </xdr:from>
    <xdr:to>
      <xdr:col>77</xdr:col>
      <xdr:colOff>44450</xdr:colOff>
      <xdr:row>85</xdr:row>
      <xdr:rowOff>71966</xdr:rowOff>
    </xdr:to>
    <xdr:cxnSp macro="">
      <xdr:nvCxnSpPr>
        <xdr:cNvPr id="260" name="直線コネクタ 259"/>
        <xdr:cNvCxnSpPr/>
      </xdr:nvCxnSpPr>
      <xdr:spPr>
        <a:xfrm>
          <a:off x="15290800" y="1464521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92075</xdr:rowOff>
    </xdr:from>
    <xdr:to>
      <xdr:col>77</xdr:col>
      <xdr:colOff>95250</xdr:colOff>
      <xdr:row>85</xdr:row>
      <xdr:rowOff>22225</xdr:rowOff>
    </xdr:to>
    <xdr:sp macro="" textlink="">
      <xdr:nvSpPr>
        <xdr:cNvPr id="261" name="フローチャート: 判断 260"/>
        <xdr:cNvSpPr/>
      </xdr:nvSpPr>
      <xdr:spPr>
        <a:xfrm>
          <a:off x="16129000" y="1449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32402</xdr:rowOff>
    </xdr:from>
    <xdr:ext cx="736600" cy="259045"/>
    <xdr:sp macro="" textlink="">
      <xdr:nvSpPr>
        <xdr:cNvPr id="262" name="テキスト ボックス 261"/>
        <xdr:cNvSpPr txBox="1"/>
      </xdr:nvSpPr>
      <xdr:spPr>
        <a:xfrm>
          <a:off x="15798800" y="14262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71966</xdr:rowOff>
    </xdr:from>
    <xdr:to>
      <xdr:col>72</xdr:col>
      <xdr:colOff>203200</xdr:colOff>
      <xdr:row>85</xdr:row>
      <xdr:rowOff>71966</xdr:rowOff>
    </xdr:to>
    <xdr:cxnSp macro="">
      <xdr:nvCxnSpPr>
        <xdr:cNvPr id="263" name="直線コネクタ 262"/>
        <xdr:cNvCxnSpPr/>
      </xdr:nvCxnSpPr>
      <xdr:spPr>
        <a:xfrm>
          <a:off x="14401800" y="1464521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92075</xdr:rowOff>
    </xdr:from>
    <xdr:to>
      <xdr:col>73</xdr:col>
      <xdr:colOff>44450</xdr:colOff>
      <xdr:row>85</xdr:row>
      <xdr:rowOff>22225</xdr:rowOff>
    </xdr:to>
    <xdr:sp macro="" textlink="">
      <xdr:nvSpPr>
        <xdr:cNvPr id="264" name="フローチャート: 判断 263"/>
        <xdr:cNvSpPr/>
      </xdr:nvSpPr>
      <xdr:spPr>
        <a:xfrm>
          <a:off x="15240000" y="1449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32402</xdr:rowOff>
    </xdr:from>
    <xdr:ext cx="762000" cy="259045"/>
    <xdr:sp macro="" textlink="">
      <xdr:nvSpPr>
        <xdr:cNvPr id="265" name="テキスト ボックス 264"/>
        <xdr:cNvSpPr txBox="1"/>
      </xdr:nvSpPr>
      <xdr:spPr>
        <a:xfrm>
          <a:off x="14909800" y="14262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85</xdr:row>
      <xdr:rowOff>31750</xdr:rowOff>
    </xdr:from>
    <xdr:to>
      <xdr:col>68</xdr:col>
      <xdr:colOff>152400</xdr:colOff>
      <xdr:row>85</xdr:row>
      <xdr:rowOff>71966</xdr:rowOff>
    </xdr:to>
    <xdr:cxnSp macro="">
      <xdr:nvCxnSpPr>
        <xdr:cNvPr id="266" name="直線コネクタ 265"/>
        <xdr:cNvCxnSpPr/>
      </xdr:nvCxnSpPr>
      <xdr:spPr>
        <a:xfrm>
          <a:off x="13512800" y="14605000"/>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132291</xdr:rowOff>
    </xdr:from>
    <xdr:to>
      <xdr:col>68</xdr:col>
      <xdr:colOff>203200</xdr:colOff>
      <xdr:row>85</xdr:row>
      <xdr:rowOff>62441</xdr:rowOff>
    </xdr:to>
    <xdr:sp macro="" textlink="">
      <xdr:nvSpPr>
        <xdr:cNvPr id="267" name="フローチャート: 判断 266"/>
        <xdr:cNvSpPr/>
      </xdr:nvSpPr>
      <xdr:spPr>
        <a:xfrm>
          <a:off x="14351000" y="14534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72618</xdr:rowOff>
    </xdr:from>
    <xdr:ext cx="762000" cy="259045"/>
    <xdr:sp macro="" textlink="">
      <xdr:nvSpPr>
        <xdr:cNvPr id="268" name="テキスト ボックス 267"/>
        <xdr:cNvSpPr txBox="1"/>
      </xdr:nvSpPr>
      <xdr:spPr>
        <a:xfrm>
          <a:off x="14020800" y="14302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132291</xdr:rowOff>
    </xdr:from>
    <xdr:to>
      <xdr:col>64</xdr:col>
      <xdr:colOff>152400</xdr:colOff>
      <xdr:row>85</xdr:row>
      <xdr:rowOff>62441</xdr:rowOff>
    </xdr:to>
    <xdr:sp macro="" textlink="">
      <xdr:nvSpPr>
        <xdr:cNvPr id="269" name="フローチャート: 判断 268"/>
        <xdr:cNvSpPr/>
      </xdr:nvSpPr>
      <xdr:spPr>
        <a:xfrm>
          <a:off x="13462000" y="14534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72618</xdr:rowOff>
    </xdr:from>
    <xdr:ext cx="762000" cy="259045"/>
    <xdr:sp macro="" textlink="">
      <xdr:nvSpPr>
        <xdr:cNvPr id="270" name="テキスト ボックス 269"/>
        <xdr:cNvSpPr txBox="1"/>
      </xdr:nvSpPr>
      <xdr:spPr>
        <a:xfrm>
          <a:off x="13131800" y="14302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1059</xdr:rowOff>
    </xdr:from>
    <xdr:to>
      <xdr:col>81</xdr:col>
      <xdr:colOff>95250</xdr:colOff>
      <xdr:row>85</xdr:row>
      <xdr:rowOff>102659</xdr:rowOff>
    </xdr:to>
    <xdr:sp macro="" textlink="">
      <xdr:nvSpPr>
        <xdr:cNvPr id="276" name="楕円 275"/>
        <xdr:cNvSpPr/>
      </xdr:nvSpPr>
      <xdr:spPr>
        <a:xfrm>
          <a:off x="16967200" y="14574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84</xdr:row>
      <xdr:rowOff>144586</xdr:rowOff>
    </xdr:from>
    <xdr:ext cx="762000" cy="259045"/>
    <xdr:sp macro="" textlink="">
      <xdr:nvSpPr>
        <xdr:cNvPr id="277" name="給与水準   （国との比較）該当値テキスト"/>
        <xdr:cNvSpPr txBox="1"/>
      </xdr:nvSpPr>
      <xdr:spPr>
        <a:xfrm>
          <a:off x="17106900" y="14546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21166</xdr:rowOff>
    </xdr:from>
    <xdr:to>
      <xdr:col>77</xdr:col>
      <xdr:colOff>95250</xdr:colOff>
      <xdr:row>85</xdr:row>
      <xdr:rowOff>122766</xdr:rowOff>
    </xdr:to>
    <xdr:sp macro="" textlink="">
      <xdr:nvSpPr>
        <xdr:cNvPr id="278" name="楕円 277"/>
        <xdr:cNvSpPr/>
      </xdr:nvSpPr>
      <xdr:spPr>
        <a:xfrm>
          <a:off x="161290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107543</xdr:rowOff>
    </xdr:from>
    <xdr:ext cx="736600" cy="259045"/>
    <xdr:sp macro="" textlink="">
      <xdr:nvSpPr>
        <xdr:cNvPr id="279" name="テキスト ボックス 278"/>
        <xdr:cNvSpPr txBox="1"/>
      </xdr:nvSpPr>
      <xdr:spPr>
        <a:xfrm>
          <a:off x="15798800" y="14680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21166</xdr:rowOff>
    </xdr:from>
    <xdr:to>
      <xdr:col>73</xdr:col>
      <xdr:colOff>44450</xdr:colOff>
      <xdr:row>85</xdr:row>
      <xdr:rowOff>122766</xdr:rowOff>
    </xdr:to>
    <xdr:sp macro="" textlink="">
      <xdr:nvSpPr>
        <xdr:cNvPr id="280" name="楕円 279"/>
        <xdr:cNvSpPr/>
      </xdr:nvSpPr>
      <xdr:spPr>
        <a:xfrm>
          <a:off x="152400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107543</xdr:rowOff>
    </xdr:from>
    <xdr:ext cx="762000" cy="259045"/>
    <xdr:sp macro="" textlink="">
      <xdr:nvSpPr>
        <xdr:cNvPr id="281" name="テキスト ボックス 280"/>
        <xdr:cNvSpPr txBox="1"/>
      </xdr:nvSpPr>
      <xdr:spPr>
        <a:xfrm>
          <a:off x="14909800" y="1468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21166</xdr:rowOff>
    </xdr:from>
    <xdr:to>
      <xdr:col>68</xdr:col>
      <xdr:colOff>203200</xdr:colOff>
      <xdr:row>85</xdr:row>
      <xdr:rowOff>122766</xdr:rowOff>
    </xdr:to>
    <xdr:sp macro="" textlink="">
      <xdr:nvSpPr>
        <xdr:cNvPr id="282" name="楕円 281"/>
        <xdr:cNvSpPr/>
      </xdr:nvSpPr>
      <xdr:spPr>
        <a:xfrm>
          <a:off x="143510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107543</xdr:rowOff>
    </xdr:from>
    <xdr:ext cx="762000" cy="259045"/>
    <xdr:sp macro="" textlink="">
      <xdr:nvSpPr>
        <xdr:cNvPr id="283" name="テキスト ボックス 282"/>
        <xdr:cNvSpPr txBox="1"/>
      </xdr:nvSpPr>
      <xdr:spPr>
        <a:xfrm>
          <a:off x="14020800" y="1468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152400</xdr:rowOff>
    </xdr:from>
    <xdr:to>
      <xdr:col>64</xdr:col>
      <xdr:colOff>152400</xdr:colOff>
      <xdr:row>85</xdr:row>
      <xdr:rowOff>82550</xdr:rowOff>
    </xdr:to>
    <xdr:sp macro="" textlink="">
      <xdr:nvSpPr>
        <xdr:cNvPr id="284" name="楕円 283"/>
        <xdr:cNvSpPr/>
      </xdr:nvSpPr>
      <xdr:spPr>
        <a:xfrm>
          <a:off x="134620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67327</xdr:rowOff>
    </xdr:from>
    <xdr:ext cx="762000" cy="259045"/>
    <xdr:sp macro="" textlink="">
      <xdr:nvSpPr>
        <xdr:cNvPr id="285" name="テキスト ボックス 284"/>
        <xdr:cNvSpPr txBox="1"/>
      </xdr:nvSpPr>
      <xdr:spPr>
        <a:xfrm>
          <a:off x="13131800" y="1464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[10.95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29</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月より県費負担教職員の給与等の負担、定数の決定等に係る事務・権限が政令指定都市へ移譲されたことに伴い、平成</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28</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年度は教育公務員数が前年度比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3,426</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人の増となった。令和</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年度は、人口</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1,000</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人当たり職員数は前年度比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0.06</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人増の</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10.95</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人となった。</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17</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7</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月の合併以降、定員適正化計画に基づき、事務の簡素化、集約化やアウトソーソングの活用などに積極的に取り組んでいる。今後も人口減少や超高齢化といった厳しい社会情勢に対応するため、令和</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月に策定した定員適正化計画に基づき、適切な人員管理に努める。</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ja-JP" altLang="en-US"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61</xdr:col>
      <xdr:colOff>6350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302" name="直線コネクタ 301"/>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3" name="テキスト ボックス 302"/>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4" name="直線コネクタ 303"/>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5" name="テキスト ボックス 304"/>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6" name="直線コネクタ 305"/>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7" name="テキスト ボックス 306"/>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08" name="直線コネクタ 307"/>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09" name="テキスト ボックス 308"/>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88392</xdr:rowOff>
    </xdr:from>
    <xdr:to>
      <xdr:col>81</xdr:col>
      <xdr:colOff>44450</xdr:colOff>
      <xdr:row>65</xdr:row>
      <xdr:rowOff>143002</xdr:rowOff>
    </xdr:to>
    <xdr:cxnSp macro="">
      <xdr:nvCxnSpPr>
        <xdr:cNvPr id="313" name="直線コネクタ 312"/>
        <xdr:cNvCxnSpPr/>
      </xdr:nvCxnSpPr>
      <xdr:spPr>
        <a:xfrm flipV="1">
          <a:off x="17018000" y="10032492"/>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65</xdr:row>
      <xdr:rowOff>115079</xdr:rowOff>
    </xdr:from>
    <xdr:ext cx="762000" cy="259045"/>
    <xdr:sp macro="" textlink="">
      <xdr:nvSpPr>
        <xdr:cNvPr id="314" name="定員管理の状況最小値テキスト"/>
        <xdr:cNvSpPr txBox="1"/>
      </xdr:nvSpPr>
      <xdr:spPr>
        <a:xfrm>
          <a:off x="17106900" y="11259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65</xdr:row>
      <xdr:rowOff>143002</xdr:rowOff>
    </xdr:from>
    <xdr:to>
      <xdr:col>81</xdr:col>
      <xdr:colOff>133350</xdr:colOff>
      <xdr:row>65</xdr:row>
      <xdr:rowOff>143002</xdr:rowOff>
    </xdr:to>
    <xdr:cxnSp macro="">
      <xdr:nvCxnSpPr>
        <xdr:cNvPr id="315" name="直線コネクタ 314"/>
        <xdr:cNvCxnSpPr/>
      </xdr:nvCxnSpPr>
      <xdr:spPr>
        <a:xfrm>
          <a:off x="16929100" y="112872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3319</xdr:rowOff>
    </xdr:from>
    <xdr:ext cx="762000" cy="259045"/>
    <xdr:sp macro="" textlink="">
      <xdr:nvSpPr>
        <xdr:cNvPr id="316" name="定員管理の状況最大値テキスト"/>
        <xdr:cNvSpPr txBox="1"/>
      </xdr:nvSpPr>
      <xdr:spPr>
        <a:xfrm>
          <a:off x="17106900" y="9775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88392</xdr:rowOff>
    </xdr:from>
    <xdr:to>
      <xdr:col>81</xdr:col>
      <xdr:colOff>133350</xdr:colOff>
      <xdr:row>58</xdr:row>
      <xdr:rowOff>88392</xdr:rowOff>
    </xdr:to>
    <xdr:cxnSp macro="">
      <xdr:nvCxnSpPr>
        <xdr:cNvPr id="317" name="直線コネクタ 316"/>
        <xdr:cNvCxnSpPr/>
      </xdr:nvCxnSpPr>
      <xdr:spPr>
        <a:xfrm>
          <a:off x="16929100" y="100324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42164</xdr:rowOff>
    </xdr:from>
    <xdr:to>
      <xdr:col>81</xdr:col>
      <xdr:colOff>44450</xdr:colOff>
      <xdr:row>61</xdr:row>
      <xdr:rowOff>71120</xdr:rowOff>
    </xdr:to>
    <xdr:cxnSp macro="">
      <xdr:nvCxnSpPr>
        <xdr:cNvPr id="318" name="直線コネクタ 317"/>
        <xdr:cNvCxnSpPr/>
      </xdr:nvCxnSpPr>
      <xdr:spPr>
        <a:xfrm>
          <a:off x="16179800" y="10500614"/>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62</xdr:row>
      <xdr:rowOff>4335</xdr:rowOff>
    </xdr:from>
    <xdr:ext cx="762000" cy="259045"/>
    <xdr:sp macro="" textlink="">
      <xdr:nvSpPr>
        <xdr:cNvPr id="319" name="定員管理の状況平均値テキスト"/>
        <xdr:cNvSpPr txBox="1"/>
      </xdr:nvSpPr>
      <xdr:spPr>
        <a:xfrm>
          <a:off x="17106900" y="10634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32258</xdr:rowOff>
    </xdr:from>
    <xdr:to>
      <xdr:col>81</xdr:col>
      <xdr:colOff>95250</xdr:colOff>
      <xdr:row>62</xdr:row>
      <xdr:rowOff>133858</xdr:rowOff>
    </xdr:to>
    <xdr:sp macro="" textlink="">
      <xdr:nvSpPr>
        <xdr:cNvPr id="320" name="フローチャート: 判断 319"/>
        <xdr:cNvSpPr/>
      </xdr:nvSpPr>
      <xdr:spPr>
        <a:xfrm>
          <a:off x="16967200" y="1066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13208</xdr:rowOff>
    </xdr:from>
    <xdr:to>
      <xdr:col>77</xdr:col>
      <xdr:colOff>44450</xdr:colOff>
      <xdr:row>61</xdr:row>
      <xdr:rowOff>42164</xdr:rowOff>
    </xdr:to>
    <xdr:cxnSp macro="">
      <xdr:nvCxnSpPr>
        <xdr:cNvPr id="321" name="直線コネクタ 320"/>
        <xdr:cNvCxnSpPr/>
      </xdr:nvCxnSpPr>
      <xdr:spPr>
        <a:xfrm>
          <a:off x="15290800" y="10471658"/>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22606</xdr:rowOff>
    </xdr:from>
    <xdr:to>
      <xdr:col>77</xdr:col>
      <xdr:colOff>95250</xdr:colOff>
      <xdr:row>62</xdr:row>
      <xdr:rowOff>124206</xdr:rowOff>
    </xdr:to>
    <xdr:sp macro="" textlink="">
      <xdr:nvSpPr>
        <xdr:cNvPr id="322" name="フローチャート: 判断 321"/>
        <xdr:cNvSpPr/>
      </xdr:nvSpPr>
      <xdr:spPr>
        <a:xfrm>
          <a:off x="16129000" y="10652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108983</xdr:rowOff>
    </xdr:from>
    <xdr:ext cx="736600" cy="259045"/>
    <xdr:sp macro="" textlink="">
      <xdr:nvSpPr>
        <xdr:cNvPr id="323" name="テキスト ボックス 322"/>
        <xdr:cNvSpPr txBox="1"/>
      </xdr:nvSpPr>
      <xdr:spPr>
        <a:xfrm>
          <a:off x="15798800" y="107388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138938</xdr:rowOff>
    </xdr:from>
    <xdr:to>
      <xdr:col>72</xdr:col>
      <xdr:colOff>203200</xdr:colOff>
      <xdr:row>61</xdr:row>
      <xdr:rowOff>13208</xdr:rowOff>
    </xdr:to>
    <xdr:cxnSp macro="">
      <xdr:nvCxnSpPr>
        <xdr:cNvPr id="324" name="直線コネクタ 323"/>
        <xdr:cNvCxnSpPr/>
      </xdr:nvCxnSpPr>
      <xdr:spPr>
        <a:xfrm>
          <a:off x="14401800" y="10254488"/>
          <a:ext cx="889000" cy="217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62</xdr:row>
      <xdr:rowOff>8128</xdr:rowOff>
    </xdr:from>
    <xdr:to>
      <xdr:col>73</xdr:col>
      <xdr:colOff>44450</xdr:colOff>
      <xdr:row>62</xdr:row>
      <xdr:rowOff>109728</xdr:rowOff>
    </xdr:to>
    <xdr:sp macro="" textlink="">
      <xdr:nvSpPr>
        <xdr:cNvPr id="325" name="フローチャート: 判断 324"/>
        <xdr:cNvSpPr/>
      </xdr:nvSpPr>
      <xdr:spPr>
        <a:xfrm>
          <a:off x="15240000" y="1063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94505</xdr:rowOff>
    </xdr:from>
    <xdr:ext cx="762000" cy="259045"/>
    <xdr:sp macro="" textlink="">
      <xdr:nvSpPr>
        <xdr:cNvPr id="326" name="テキスト ボックス 325"/>
        <xdr:cNvSpPr txBox="1"/>
      </xdr:nvSpPr>
      <xdr:spPr>
        <a:xfrm>
          <a:off x="14909800" y="1072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134112</xdr:rowOff>
    </xdr:from>
    <xdr:to>
      <xdr:col>68</xdr:col>
      <xdr:colOff>152400</xdr:colOff>
      <xdr:row>59</xdr:row>
      <xdr:rowOff>138938</xdr:rowOff>
    </xdr:to>
    <xdr:cxnSp macro="">
      <xdr:nvCxnSpPr>
        <xdr:cNvPr id="327" name="直線コネクタ 326"/>
        <xdr:cNvCxnSpPr/>
      </xdr:nvCxnSpPr>
      <xdr:spPr>
        <a:xfrm>
          <a:off x="13512800" y="10249662"/>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162814</xdr:rowOff>
    </xdr:from>
    <xdr:to>
      <xdr:col>68</xdr:col>
      <xdr:colOff>203200</xdr:colOff>
      <xdr:row>61</xdr:row>
      <xdr:rowOff>92964</xdr:rowOff>
    </xdr:to>
    <xdr:sp macro="" textlink="">
      <xdr:nvSpPr>
        <xdr:cNvPr id="328" name="フローチャート: 判断 327"/>
        <xdr:cNvSpPr/>
      </xdr:nvSpPr>
      <xdr:spPr>
        <a:xfrm>
          <a:off x="14351000" y="10449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77741</xdr:rowOff>
    </xdr:from>
    <xdr:ext cx="762000" cy="259045"/>
    <xdr:sp macro="" textlink="">
      <xdr:nvSpPr>
        <xdr:cNvPr id="329" name="テキスト ボックス 328"/>
        <xdr:cNvSpPr txBox="1"/>
      </xdr:nvSpPr>
      <xdr:spPr>
        <a:xfrm>
          <a:off x="14020800" y="10536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90424</xdr:rowOff>
    </xdr:from>
    <xdr:to>
      <xdr:col>64</xdr:col>
      <xdr:colOff>152400</xdr:colOff>
      <xdr:row>61</xdr:row>
      <xdr:rowOff>20574</xdr:rowOff>
    </xdr:to>
    <xdr:sp macro="" textlink="">
      <xdr:nvSpPr>
        <xdr:cNvPr id="330" name="フローチャート: 判断 329"/>
        <xdr:cNvSpPr/>
      </xdr:nvSpPr>
      <xdr:spPr>
        <a:xfrm>
          <a:off x="13462000" y="1037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5351</xdr:rowOff>
    </xdr:from>
    <xdr:ext cx="762000" cy="259045"/>
    <xdr:sp macro="" textlink="">
      <xdr:nvSpPr>
        <xdr:cNvPr id="331" name="テキスト ボックス 330"/>
        <xdr:cNvSpPr txBox="1"/>
      </xdr:nvSpPr>
      <xdr:spPr>
        <a:xfrm>
          <a:off x="13131800" y="10463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20320</xdr:rowOff>
    </xdr:from>
    <xdr:to>
      <xdr:col>81</xdr:col>
      <xdr:colOff>95250</xdr:colOff>
      <xdr:row>61</xdr:row>
      <xdr:rowOff>121920</xdr:rowOff>
    </xdr:to>
    <xdr:sp macro="" textlink="">
      <xdr:nvSpPr>
        <xdr:cNvPr id="337" name="楕円 336"/>
        <xdr:cNvSpPr/>
      </xdr:nvSpPr>
      <xdr:spPr>
        <a:xfrm>
          <a:off x="16967200" y="1047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36847</xdr:rowOff>
    </xdr:from>
    <xdr:ext cx="762000" cy="259045"/>
    <xdr:sp macro="" textlink="">
      <xdr:nvSpPr>
        <xdr:cNvPr id="338" name="定員管理の状況該当値テキスト"/>
        <xdr:cNvSpPr txBox="1"/>
      </xdr:nvSpPr>
      <xdr:spPr>
        <a:xfrm>
          <a:off x="17106900" y="1032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162814</xdr:rowOff>
    </xdr:from>
    <xdr:to>
      <xdr:col>77</xdr:col>
      <xdr:colOff>95250</xdr:colOff>
      <xdr:row>61</xdr:row>
      <xdr:rowOff>92964</xdr:rowOff>
    </xdr:to>
    <xdr:sp macro="" textlink="">
      <xdr:nvSpPr>
        <xdr:cNvPr id="339" name="楕円 338"/>
        <xdr:cNvSpPr/>
      </xdr:nvSpPr>
      <xdr:spPr>
        <a:xfrm>
          <a:off x="16129000" y="10449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103141</xdr:rowOff>
    </xdr:from>
    <xdr:ext cx="736600" cy="259045"/>
    <xdr:sp macro="" textlink="">
      <xdr:nvSpPr>
        <xdr:cNvPr id="340" name="テキスト ボックス 339"/>
        <xdr:cNvSpPr txBox="1"/>
      </xdr:nvSpPr>
      <xdr:spPr>
        <a:xfrm>
          <a:off x="15798800" y="102186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133858</xdr:rowOff>
    </xdr:from>
    <xdr:to>
      <xdr:col>73</xdr:col>
      <xdr:colOff>44450</xdr:colOff>
      <xdr:row>61</xdr:row>
      <xdr:rowOff>64008</xdr:rowOff>
    </xdr:to>
    <xdr:sp macro="" textlink="">
      <xdr:nvSpPr>
        <xdr:cNvPr id="341" name="楕円 340"/>
        <xdr:cNvSpPr/>
      </xdr:nvSpPr>
      <xdr:spPr>
        <a:xfrm>
          <a:off x="15240000" y="10420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74185</xdr:rowOff>
    </xdr:from>
    <xdr:ext cx="762000" cy="259045"/>
    <xdr:sp macro="" textlink="">
      <xdr:nvSpPr>
        <xdr:cNvPr id="342" name="テキスト ボックス 341"/>
        <xdr:cNvSpPr txBox="1"/>
      </xdr:nvSpPr>
      <xdr:spPr>
        <a:xfrm>
          <a:off x="14909800" y="10189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59</xdr:row>
      <xdr:rowOff>88138</xdr:rowOff>
    </xdr:from>
    <xdr:to>
      <xdr:col>68</xdr:col>
      <xdr:colOff>203200</xdr:colOff>
      <xdr:row>60</xdr:row>
      <xdr:rowOff>18288</xdr:rowOff>
    </xdr:to>
    <xdr:sp macro="" textlink="">
      <xdr:nvSpPr>
        <xdr:cNvPr id="343" name="楕円 342"/>
        <xdr:cNvSpPr/>
      </xdr:nvSpPr>
      <xdr:spPr>
        <a:xfrm>
          <a:off x="14351000" y="10203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28465</xdr:rowOff>
    </xdr:from>
    <xdr:ext cx="762000" cy="259045"/>
    <xdr:sp macro="" textlink="">
      <xdr:nvSpPr>
        <xdr:cNvPr id="344" name="テキスト ボックス 343"/>
        <xdr:cNvSpPr txBox="1"/>
      </xdr:nvSpPr>
      <xdr:spPr>
        <a:xfrm>
          <a:off x="14020800" y="9972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83312</xdr:rowOff>
    </xdr:from>
    <xdr:to>
      <xdr:col>64</xdr:col>
      <xdr:colOff>152400</xdr:colOff>
      <xdr:row>60</xdr:row>
      <xdr:rowOff>13462</xdr:rowOff>
    </xdr:to>
    <xdr:sp macro="" textlink="">
      <xdr:nvSpPr>
        <xdr:cNvPr id="345" name="楕円 344"/>
        <xdr:cNvSpPr/>
      </xdr:nvSpPr>
      <xdr:spPr>
        <a:xfrm>
          <a:off x="13462000" y="1019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23639</xdr:rowOff>
    </xdr:from>
    <xdr:ext cx="762000" cy="259045"/>
    <xdr:sp macro="" textlink="">
      <xdr:nvSpPr>
        <xdr:cNvPr id="346" name="テキスト ボックス 345"/>
        <xdr:cNvSpPr txBox="1"/>
      </xdr:nvSpPr>
      <xdr:spPr>
        <a:xfrm>
          <a:off x="13131800" y="9967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類似団体内では上位に位置する。</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実質公債費比率は、</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主に元利償還金の減により</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、前年度比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0.4</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ポイント改善した。</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単年度数値（</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4.06</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％）では、令和</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度（</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4.39</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％）に対し</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0.34</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ポイント改善した。</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ja-JP" altLang="en-US"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61</xdr:col>
      <xdr:colOff>6350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2" name="テキスト ボックス 371"/>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11289</xdr:rowOff>
    </xdr:from>
    <xdr:to>
      <xdr:col>81</xdr:col>
      <xdr:colOff>44450</xdr:colOff>
      <xdr:row>45</xdr:row>
      <xdr:rowOff>60678</xdr:rowOff>
    </xdr:to>
    <xdr:cxnSp macro="">
      <xdr:nvCxnSpPr>
        <xdr:cNvPr id="375" name="直線コネクタ 374"/>
        <xdr:cNvCxnSpPr/>
      </xdr:nvCxnSpPr>
      <xdr:spPr>
        <a:xfrm flipV="1">
          <a:off x="17018000" y="6354939"/>
          <a:ext cx="0" cy="14209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32755</xdr:rowOff>
    </xdr:from>
    <xdr:ext cx="762000" cy="259045"/>
    <xdr:sp macro="" textlink="">
      <xdr:nvSpPr>
        <xdr:cNvPr id="376" name="公債費負担の状況最小値テキスト"/>
        <xdr:cNvSpPr txBox="1"/>
      </xdr:nvSpPr>
      <xdr:spPr>
        <a:xfrm>
          <a:off x="17106900" y="7748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60678</xdr:rowOff>
    </xdr:from>
    <xdr:to>
      <xdr:col>81</xdr:col>
      <xdr:colOff>133350</xdr:colOff>
      <xdr:row>45</xdr:row>
      <xdr:rowOff>60678</xdr:rowOff>
    </xdr:to>
    <xdr:cxnSp macro="">
      <xdr:nvCxnSpPr>
        <xdr:cNvPr id="377" name="直線コネクタ 376"/>
        <xdr:cNvCxnSpPr/>
      </xdr:nvCxnSpPr>
      <xdr:spPr>
        <a:xfrm>
          <a:off x="16929100" y="7775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97666</xdr:rowOff>
    </xdr:from>
    <xdr:ext cx="762000" cy="259045"/>
    <xdr:sp macro="" textlink="">
      <xdr:nvSpPr>
        <xdr:cNvPr id="378" name="公債費負担の状況最大値テキスト"/>
        <xdr:cNvSpPr txBox="1"/>
      </xdr:nvSpPr>
      <xdr:spPr>
        <a:xfrm>
          <a:off x="17106900" y="6098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11289</xdr:rowOff>
    </xdr:from>
    <xdr:to>
      <xdr:col>81</xdr:col>
      <xdr:colOff>133350</xdr:colOff>
      <xdr:row>37</xdr:row>
      <xdr:rowOff>11289</xdr:rowOff>
    </xdr:to>
    <xdr:cxnSp macro="">
      <xdr:nvCxnSpPr>
        <xdr:cNvPr id="379" name="直線コネクタ 378"/>
        <xdr:cNvCxnSpPr/>
      </xdr:nvCxnSpPr>
      <xdr:spPr>
        <a:xfrm>
          <a:off x="16929100" y="6354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83961</xdr:rowOff>
    </xdr:from>
    <xdr:to>
      <xdr:col>81</xdr:col>
      <xdr:colOff>44450</xdr:colOff>
      <xdr:row>39</xdr:row>
      <xdr:rowOff>137583</xdr:rowOff>
    </xdr:to>
    <xdr:cxnSp macro="">
      <xdr:nvCxnSpPr>
        <xdr:cNvPr id="380" name="直線コネクタ 379"/>
        <xdr:cNvCxnSpPr/>
      </xdr:nvCxnSpPr>
      <xdr:spPr>
        <a:xfrm flipV="1">
          <a:off x="16179800" y="6770511"/>
          <a:ext cx="8382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155522</xdr:rowOff>
    </xdr:from>
    <xdr:ext cx="762000" cy="259045"/>
    <xdr:sp macro="" textlink="">
      <xdr:nvSpPr>
        <xdr:cNvPr id="381" name="公債費負担の状況平均値テキスト"/>
        <xdr:cNvSpPr txBox="1"/>
      </xdr:nvSpPr>
      <xdr:spPr>
        <a:xfrm>
          <a:off x="17106900" y="7013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11995</xdr:rowOff>
    </xdr:from>
    <xdr:to>
      <xdr:col>81</xdr:col>
      <xdr:colOff>95250</xdr:colOff>
      <xdr:row>41</xdr:row>
      <xdr:rowOff>113595</xdr:rowOff>
    </xdr:to>
    <xdr:sp macro="" textlink="">
      <xdr:nvSpPr>
        <xdr:cNvPr id="382" name="フローチャート: 判断 381"/>
        <xdr:cNvSpPr/>
      </xdr:nvSpPr>
      <xdr:spPr>
        <a:xfrm>
          <a:off x="169672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137583</xdr:rowOff>
    </xdr:from>
    <xdr:to>
      <xdr:col>77</xdr:col>
      <xdr:colOff>44450</xdr:colOff>
      <xdr:row>40</xdr:row>
      <xdr:rowOff>6350</xdr:rowOff>
    </xdr:to>
    <xdr:cxnSp macro="">
      <xdr:nvCxnSpPr>
        <xdr:cNvPr id="383" name="直線コネクタ 382"/>
        <xdr:cNvCxnSpPr/>
      </xdr:nvCxnSpPr>
      <xdr:spPr>
        <a:xfrm flipV="1">
          <a:off x="15290800" y="68241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52211</xdr:rowOff>
    </xdr:from>
    <xdr:to>
      <xdr:col>77</xdr:col>
      <xdr:colOff>95250</xdr:colOff>
      <xdr:row>41</xdr:row>
      <xdr:rowOff>153811</xdr:rowOff>
    </xdr:to>
    <xdr:sp macro="" textlink="">
      <xdr:nvSpPr>
        <xdr:cNvPr id="384" name="フローチャート: 判断 383"/>
        <xdr:cNvSpPr/>
      </xdr:nvSpPr>
      <xdr:spPr>
        <a:xfrm>
          <a:off x="16129000" y="70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138588</xdr:rowOff>
    </xdr:from>
    <xdr:ext cx="736600" cy="259045"/>
    <xdr:sp macro="" textlink="">
      <xdr:nvSpPr>
        <xdr:cNvPr id="385" name="テキスト ボックス 384"/>
        <xdr:cNvSpPr txBox="1"/>
      </xdr:nvSpPr>
      <xdr:spPr>
        <a:xfrm>
          <a:off x="15798800" y="71680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6350</xdr:rowOff>
    </xdr:from>
    <xdr:to>
      <xdr:col>72</xdr:col>
      <xdr:colOff>203200</xdr:colOff>
      <xdr:row>40</xdr:row>
      <xdr:rowOff>59972</xdr:rowOff>
    </xdr:to>
    <xdr:cxnSp macro="">
      <xdr:nvCxnSpPr>
        <xdr:cNvPr id="386" name="直線コネクタ 385"/>
        <xdr:cNvCxnSpPr/>
      </xdr:nvCxnSpPr>
      <xdr:spPr>
        <a:xfrm flipV="1">
          <a:off x="14401800" y="6864350"/>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79022</xdr:rowOff>
    </xdr:from>
    <xdr:to>
      <xdr:col>73</xdr:col>
      <xdr:colOff>44450</xdr:colOff>
      <xdr:row>42</xdr:row>
      <xdr:rowOff>9172</xdr:rowOff>
    </xdr:to>
    <xdr:sp macro="" textlink="">
      <xdr:nvSpPr>
        <xdr:cNvPr id="387" name="フローチャート: 判断 386"/>
        <xdr:cNvSpPr/>
      </xdr:nvSpPr>
      <xdr:spPr>
        <a:xfrm>
          <a:off x="15240000" y="710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165399</xdr:rowOff>
    </xdr:from>
    <xdr:ext cx="762000" cy="259045"/>
    <xdr:sp macro="" textlink="">
      <xdr:nvSpPr>
        <xdr:cNvPr id="388" name="テキスト ボックス 387"/>
        <xdr:cNvSpPr txBox="1"/>
      </xdr:nvSpPr>
      <xdr:spPr>
        <a:xfrm>
          <a:off x="14909800" y="7194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59972</xdr:rowOff>
    </xdr:from>
    <xdr:to>
      <xdr:col>68</xdr:col>
      <xdr:colOff>152400</xdr:colOff>
      <xdr:row>41</xdr:row>
      <xdr:rowOff>22578</xdr:rowOff>
    </xdr:to>
    <xdr:cxnSp macro="">
      <xdr:nvCxnSpPr>
        <xdr:cNvPr id="389" name="直線コネクタ 388"/>
        <xdr:cNvCxnSpPr/>
      </xdr:nvCxnSpPr>
      <xdr:spPr>
        <a:xfrm flipV="1">
          <a:off x="13512800" y="6917972"/>
          <a:ext cx="889000" cy="134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79022</xdr:rowOff>
    </xdr:from>
    <xdr:to>
      <xdr:col>68</xdr:col>
      <xdr:colOff>203200</xdr:colOff>
      <xdr:row>42</xdr:row>
      <xdr:rowOff>9172</xdr:rowOff>
    </xdr:to>
    <xdr:sp macro="" textlink="">
      <xdr:nvSpPr>
        <xdr:cNvPr id="390" name="フローチャート: 判断 389"/>
        <xdr:cNvSpPr/>
      </xdr:nvSpPr>
      <xdr:spPr>
        <a:xfrm>
          <a:off x="14351000" y="710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165399</xdr:rowOff>
    </xdr:from>
    <xdr:ext cx="762000" cy="259045"/>
    <xdr:sp macro="" textlink="">
      <xdr:nvSpPr>
        <xdr:cNvPr id="391" name="テキスト ボックス 390"/>
        <xdr:cNvSpPr txBox="1"/>
      </xdr:nvSpPr>
      <xdr:spPr>
        <a:xfrm>
          <a:off x="14020800" y="7194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1411</xdr:rowOff>
    </xdr:from>
    <xdr:to>
      <xdr:col>64</xdr:col>
      <xdr:colOff>152400</xdr:colOff>
      <xdr:row>42</xdr:row>
      <xdr:rowOff>103011</xdr:rowOff>
    </xdr:to>
    <xdr:sp macro="" textlink="">
      <xdr:nvSpPr>
        <xdr:cNvPr id="392" name="フローチャート: 判断 391"/>
        <xdr:cNvSpPr/>
      </xdr:nvSpPr>
      <xdr:spPr>
        <a:xfrm>
          <a:off x="13462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87788</xdr:rowOff>
    </xdr:from>
    <xdr:ext cx="762000" cy="259045"/>
    <xdr:sp macro="" textlink="">
      <xdr:nvSpPr>
        <xdr:cNvPr id="393" name="テキスト ボックス 392"/>
        <xdr:cNvSpPr txBox="1"/>
      </xdr:nvSpPr>
      <xdr:spPr>
        <a:xfrm>
          <a:off x="13131800" y="7288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33161</xdr:rowOff>
    </xdr:from>
    <xdr:to>
      <xdr:col>81</xdr:col>
      <xdr:colOff>95250</xdr:colOff>
      <xdr:row>39</xdr:row>
      <xdr:rowOff>134761</xdr:rowOff>
    </xdr:to>
    <xdr:sp macro="" textlink="">
      <xdr:nvSpPr>
        <xdr:cNvPr id="399" name="楕円 398"/>
        <xdr:cNvSpPr/>
      </xdr:nvSpPr>
      <xdr:spPr>
        <a:xfrm>
          <a:off x="16967200" y="6719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38</xdr:row>
      <xdr:rowOff>49688</xdr:rowOff>
    </xdr:from>
    <xdr:ext cx="762000" cy="259045"/>
    <xdr:sp macro="" textlink="">
      <xdr:nvSpPr>
        <xdr:cNvPr id="400" name="公債費負担の状況該当値テキスト"/>
        <xdr:cNvSpPr txBox="1"/>
      </xdr:nvSpPr>
      <xdr:spPr>
        <a:xfrm>
          <a:off x="17106900" y="6564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86783</xdr:rowOff>
    </xdr:from>
    <xdr:to>
      <xdr:col>77</xdr:col>
      <xdr:colOff>95250</xdr:colOff>
      <xdr:row>40</xdr:row>
      <xdr:rowOff>16933</xdr:rowOff>
    </xdr:to>
    <xdr:sp macro="" textlink="">
      <xdr:nvSpPr>
        <xdr:cNvPr id="401" name="楕円 400"/>
        <xdr:cNvSpPr/>
      </xdr:nvSpPr>
      <xdr:spPr>
        <a:xfrm>
          <a:off x="16129000" y="677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27110</xdr:rowOff>
    </xdr:from>
    <xdr:ext cx="736600" cy="259045"/>
    <xdr:sp macro="" textlink="">
      <xdr:nvSpPr>
        <xdr:cNvPr id="402" name="テキスト ボックス 401"/>
        <xdr:cNvSpPr txBox="1"/>
      </xdr:nvSpPr>
      <xdr:spPr>
        <a:xfrm>
          <a:off x="15798800" y="65422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39</xdr:row>
      <xdr:rowOff>127000</xdr:rowOff>
    </xdr:from>
    <xdr:to>
      <xdr:col>73</xdr:col>
      <xdr:colOff>44450</xdr:colOff>
      <xdr:row>40</xdr:row>
      <xdr:rowOff>57150</xdr:rowOff>
    </xdr:to>
    <xdr:sp macro="" textlink="">
      <xdr:nvSpPr>
        <xdr:cNvPr id="403" name="楕円 402"/>
        <xdr:cNvSpPr/>
      </xdr:nvSpPr>
      <xdr:spPr>
        <a:xfrm>
          <a:off x="15240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67327</xdr:rowOff>
    </xdr:from>
    <xdr:ext cx="762000" cy="259045"/>
    <xdr:sp macro="" textlink="">
      <xdr:nvSpPr>
        <xdr:cNvPr id="404" name="テキスト ボックス 403"/>
        <xdr:cNvSpPr txBox="1"/>
      </xdr:nvSpPr>
      <xdr:spPr>
        <a:xfrm>
          <a:off x="14909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9172</xdr:rowOff>
    </xdr:from>
    <xdr:to>
      <xdr:col>68</xdr:col>
      <xdr:colOff>203200</xdr:colOff>
      <xdr:row>40</xdr:row>
      <xdr:rowOff>110772</xdr:rowOff>
    </xdr:to>
    <xdr:sp macro="" textlink="">
      <xdr:nvSpPr>
        <xdr:cNvPr id="405" name="楕円 404"/>
        <xdr:cNvSpPr/>
      </xdr:nvSpPr>
      <xdr:spPr>
        <a:xfrm>
          <a:off x="14351000" y="6867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120949</xdr:rowOff>
    </xdr:from>
    <xdr:ext cx="762000" cy="259045"/>
    <xdr:sp macro="" textlink="">
      <xdr:nvSpPr>
        <xdr:cNvPr id="406" name="テキスト ボックス 405"/>
        <xdr:cNvSpPr txBox="1"/>
      </xdr:nvSpPr>
      <xdr:spPr>
        <a:xfrm>
          <a:off x="14020800" y="663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143228</xdr:rowOff>
    </xdr:from>
    <xdr:to>
      <xdr:col>64</xdr:col>
      <xdr:colOff>152400</xdr:colOff>
      <xdr:row>41</xdr:row>
      <xdr:rowOff>73378</xdr:rowOff>
    </xdr:to>
    <xdr:sp macro="" textlink="">
      <xdr:nvSpPr>
        <xdr:cNvPr id="407" name="楕円 406"/>
        <xdr:cNvSpPr/>
      </xdr:nvSpPr>
      <xdr:spPr>
        <a:xfrm>
          <a:off x="13462000" y="7001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83555</xdr:rowOff>
    </xdr:from>
    <xdr:ext cx="762000" cy="259045"/>
    <xdr:sp macro="" textlink="">
      <xdr:nvSpPr>
        <xdr:cNvPr id="408" name="テキスト ボックス 407"/>
        <xdr:cNvSpPr txBox="1"/>
      </xdr:nvSpPr>
      <xdr:spPr>
        <a:xfrm>
          <a:off x="13131800" y="67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0" name="テキスト ボックス 409"/>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1" name="テキスト ボックス 410"/>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20</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年度以降、着実に将来負担比率が改善し、平成</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26</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年度から充当可能財源等が将来負担額を上回るため「</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」となる。</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年度の将来負担額は、市債残高の</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増</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などにより前年度比</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22</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億円</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増</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充当可能財源等は、充当可能基金における</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減債</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基金や</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介護給付費準備基金</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の積立による前年度比</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33</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億円の増</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、公債費の増による</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億円の増の一方、充当可能特定歳入の</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29</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億円の減</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などにより、前年度比</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10</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億円増となった。</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中期財政計画（平成</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27</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年度から令和</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年度まで）にて、将来負担比率の目標を「実質</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0%</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近傍を維持」としており、市債に頼らない規律ある財政運営や外郭団体改革などの行財政改革の成果と考えている。</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ja-JP" altLang="en-US" sz="12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5" name="直線コネクタ 424"/>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6" name="テキスト ボックス 425"/>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7" name="直線コネクタ 426"/>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8" name="テキスト ボックス 427"/>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9" name="直線コネクタ 42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0" name="テキスト ボックス 42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1" name="直線コネクタ 430"/>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2" name="テキスト ボックス 431"/>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3" name="直線コネクタ 432"/>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4" name="テキスト ボックス 433"/>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21</xdr:row>
      <xdr:rowOff>95758</xdr:rowOff>
    </xdr:to>
    <xdr:cxnSp macro="">
      <xdr:nvCxnSpPr>
        <xdr:cNvPr id="437" name="直線コネクタ 436"/>
        <xdr:cNvCxnSpPr/>
      </xdr:nvCxnSpPr>
      <xdr:spPr>
        <a:xfrm flipV="1">
          <a:off x="17018000" y="2370667"/>
          <a:ext cx="0" cy="132554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67835</xdr:rowOff>
    </xdr:from>
    <xdr:ext cx="762000" cy="259045"/>
    <xdr:sp macro="" textlink="">
      <xdr:nvSpPr>
        <xdr:cNvPr id="438" name="将来負担の状況最小値テキスト"/>
        <xdr:cNvSpPr txBox="1"/>
      </xdr:nvSpPr>
      <xdr:spPr>
        <a:xfrm>
          <a:off x="17106900" y="3668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21</xdr:row>
      <xdr:rowOff>95758</xdr:rowOff>
    </xdr:from>
    <xdr:to>
      <xdr:col>81</xdr:col>
      <xdr:colOff>133350</xdr:colOff>
      <xdr:row>21</xdr:row>
      <xdr:rowOff>95758</xdr:rowOff>
    </xdr:to>
    <xdr:cxnSp macro="">
      <xdr:nvCxnSpPr>
        <xdr:cNvPr id="439" name="直線コネクタ 438"/>
        <xdr:cNvCxnSpPr/>
      </xdr:nvCxnSpPr>
      <xdr:spPr>
        <a:xfrm>
          <a:off x="16929100" y="3696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0"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1" name="直線コネクタ 440"/>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16</xdr:row>
      <xdr:rowOff>92473</xdr:rowOff>
    </xdr:from>
    <xdr:ext cx="762000" cy="259045"/>
    <xdr:sp macro="" textlink="">
      <xdr:nvSpPr>
        <xdr:cNvPr id="442" name="将来負担の状況平均値テキスト"/>
        <xdr:cNvSpPr txBox="1"/>
      </xdr:nvSpPr>
      <xdr:spPr>
        <a:xfrm>
          <a:off x="17106900" y="28356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16</xdr:row>
      <xdr:rowOff>120396</xdr:rowOff>
    </xdr:from>
    <xdr:to>
      <xdr:col>81</xdr:col>
      <xdr:colOff>95250</xdr:colOff>
      <xdr:row>17</xdr:row>
      <xdr:rowOff>50546</xdr:rowOff>
    </xdr:to>
    <xdr:sp macro="" textlink="">
      <xdr:nvSpPr>
        <xdr:cNvPr id="443" name="フローチャート: 判断 442"/>
        <xdr:cNvSpPr/>
      </xdr:nvSpPr>
      <xdr:spPr>
        <a:xfrm>
          <a:off x="16967200" y="286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16</xdr:row>
      <xdr:rowOff>162221</xdr:rowOff>
    </xdr:from>
    <xdr:to>
      <xdr:col>77</xdr:col>
      <xdr:colOff>95250</xdr:colOff>
      <xdr:row>17</xdr:row>
      <xdr:rowOff>92371</xdr:rowOff>
    </xdr:to>
    <xdr:sp macro="" textlink="">
      <xdr:nvSpPr>
        <xdr:cNvPr id="444" name="フローチャート: 判断 443"/>
        <xdr:cNvSpPr/>
      </xdr:nvSpPr>
      <xdr:spPr>
        <a:xfrm>
          <a:off x="16129000" y="29054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15</xdr:row>
      <xdr:rowOff>102548</xdr:rowOff>
    </xdr:from>
    <xdr:ext cx="736600" cy="259045"/>
    <xdr:sp macro="" textlink="">
      <xdr:nvSpPr>
        <xdr:cNvPr id="445" name="テキスト ボックス 444"/>
        <xdr:cNvSpPr txBox="1"/>
      </xdr:nvSpPr>
      <xdr:spPr>
        <a:xfrm>
          <a:off x="15798800" y="26742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17</xdr:row>
      <xdr:rowOff>97748</xdr:rowOff>
    </xdr:from>
    <xdr:to>
      <xdr:col>73</xdr:col>
      <xdr:colOff>44450</xdr:colOff>
      <xdr:row>18</xdr:row>
      <xdr:rowOff>27898</xdr:rowOff>
    </xdr:to>
    <xdr:sp macro="" textlink="">
      <xdr:nvSpPr>
        <xdr:cNvPr id="446" name="フローチャート: 判断 445"/>
        <xdr:cNvSpPr/>
      </xdr:nvSpPr>
      <xdr:spPr>
        <a:xfrm>
          <a:off x="15240000" y="3012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38075</xdr:rowOff>
    </xdr:from>
    <xdr:ext cx="762000" cy="259045"/>
    <xdr:sp macro="" textlink="">
      <xdr:nvSpPr>
        <xdr:cNvPr id="447" name="テキスト ボックス 446"/>
        <xdr:cNvSpPr txBox="1"/>
      </xdr:nvSpPr>
      <xdr:spPr>
        <a:xfrm>
          <a:off x="14909800" y="2781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17</xdr:row>
      <xdr:rowOff>144399</xdr:rowOff>
    </xdr:from>
    <xdr:to>
      <xdr:col>68</xdr:col>
      <xdr:colOff>203200</xdr:colOff>
      <xdr:row>18</xdr:row>
      <xdr:rowOff>74549</xdr:rowOff>
    </xdr:to>
    <xdr:sp macro="" textlink="">
      <xdr:nvSpPr>
        <xdr:cNvPr id="448" name="フローチャート: 判断 447"/>
        <xdr:cNvSpPr/>
      </xdr:nvSpPr>
      <xdr:spPr>
        <a:xfrm>
          <a:off x="14351000" y="3059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84726</xdr:rowOff>
    </xdr:from>
    <xdr:ext cx="762000" cy="259045"/>
    <xdr:sp macro="" textlink="">
      <xdr:nvSpPr>
        <xdr:cNvPr id="449" name="テキスト ボックス 448"/>
        <xdr:cNvSpPr txBox="1"/>
      </xdr:nvSpPr>
      <xdr:spPr>
        <a:xfrm>
          <a:off x="14020800" y="28279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18</xdr:row>
      <xdr:rowOff>18796</xdr:rowOff>
    </xdr:from>
    <xdr:to>
      <xdr:col>64</xdr:col>
      <xdr:colOff>152400</xdr:colOff>
      <xdr:row>18</xdr:row>
      <xdr:rowOff>120396</xdr:rowOff>
    </xdr:to>
    <xdr:sp macro="" textlink="">
      <xdr:nvSpPr>
        <xdr:cNvPr id="450" name="フローチャート: 判断 449"/>
        <xdr:cNvSpPr/>
      </xdr:nvSpPr>
      <xdr:spPr>
        <a:xfrm>
          <a:off x="13462000" y="310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16</xdr:row>
      <xdr:rowOff>130573</xdr:rowOff>
    </xdr:from>
    <xdr:ext cx="762000" cy="259045"/>
    <xdr:sp macro="" textlink="">
      <xdr:nvSpPr>
        <xdr:cNvPr id="451" name="テキスト ボックス 450"/>
        <xdr:cNvSpPr txBox="1"/>
      </xdr:nvSpPr>
      <xdr:spPr>
        <a:xfrm>
          <a:off x="13131800" y="287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静岡県浜松市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792,704
765,956
1,558.06
396,006,285
381,204,906
9,318,455
218,550,571
249,257,808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経常経費充当一般財源（分子）は</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17</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増</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R3</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2,019</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→R4</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2,036</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億円）となるとともに、経常一般財源（分母）</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は地方税が増加した一方、普通交付税や臨時財政対策債等が減少したこと</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により</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32</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減</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R3</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2,292</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→R4</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2,260</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億円）となった。これにより、人件費の経常収支比率は前年度比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0.8</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ポイント</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上昇した</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今後は、令和</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月に策定した定員適正化計画に基づき、令和</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年度から令和</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7</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年度の</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年間で職員定数</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61</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人の削減を目指す。</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ja-JP" altLang="en-US"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42</xdr:row>
      <xdr:rowOff>69850</xdr:rowOff>
    </xdr:from>
    <xdr:to>
      <xdr:col>26</xdr:col>
      <xdr:colOff>184150</xdr:colOff>
      <xdr:row>42</xdr:row>
      <xdr:rowOff>69850</xdr:rowOff>
    </xdr:to>
    <xdr:cxnSp macro="">
      <xdr:nvCxnSpPr>
        <xdr:cNvPr id="48" name="直線コネクタ 47"/>
        <xdr:cNvCxnSpPr/>
      </xdr:nvCxnSpPr>
      <xdr:spPr>
        <a:xfrm>
          <a:off x="762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99077</xdr:rowOff>
    </xdr:from>
    <xdr:ext cx="508000" cy="259045"/>
    <xdr:sp macro="" textlink="">
      <xdr:nvSpPr>
        <xdr:cNvPr id="49" name="テキスト ボックス 48"/>
        <xdr:cNvSpPr txBox="1"/>
      </xdr:nvSpPr>
      <xdr:spPr>
        <a:xfrm>
          <a:off x="254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127000</xdr:rowOff>
    </xdr:from>
    <xdr:to>
      <xdr:col>26</xdr:col>
      <xdr:colOff>184150</xdr:colOff>
      <xdr:row>40</xdr:row>
      <xdr:rowOff>127000</xdr:rowOff>
    </xdr:to>
    <xdr:cxnSp macro="">
      <xdr:nvCxnSpPr>
        <xdr:cNvPr id="50" name="直線コネクタ 49"/>
        <xdr:cNvCxnSpPr/>
      </xdr:nvCxnSpPr>
      <xdr:spPr>
        <a:xfrm>
          <a:off x="762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156227</xdr:rowOff>
    </xdr:from>
    <xdr:ext cx="508000" cy="259045"/>
    <xdr:sp macro="" textlink="">
      <xdr:nvSpPr>
        <xdr:cNvPr id="51" name="テキスト ボックス 50"/>
        <xdr:cNvSpPr txBox="1"/>
      </xdr:nvSpPr>
      <xdr:spPr>
        <a:xfrm>
          <a:off x="254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12700</xdr:rowOff>
    </xdr:from>
    <xdr:to>
      <xdr:col>26</xdr:col>
      <xdr:colOff>184150</xdr:colOff>
      <xdr:row>39</xdr:row>
      <xdr:rowOff>12700</xdr:rowOff>
    </xdr:to>
    <xdr:cxnSp macro="">
      <xdr:nvCxnSpPr>
        <xdr:cNvPr id="52" name="直線コネクタ 51"/>
        <xdr:cNvCxnSpPr/>
      </xdr:nvCxnSpPr>
      <xdr:spPr>
        <a:xfrm>
          <a:off x="762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41927</xdr:rowOff>
    </xdr:from>
    <xdr:ext cx="508000" cy="259045"/>
    <xdr:sp macro="" textlink="">
      <xdr:nvSpPr>
        <xdr:cNvPr id="53" name="テキスト ボックス 52"/>
        <xdr:cNvSpPr txBox="1"/>
      </xdr:nvSpPr>
      <xdr:spPr>
        <a:xfrm>
          <a:off x="254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4" name="直線コネクタ 53"/>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5" name="テキスト ボックス 54"/>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127000</xdr:rowOff>
    </xdr:from>
    <xdr:to>
      <xdr:col>26</xdr:col>
      <xdr:colOff>184150</xdr:colOff>
      <xdr:row>35</xdr:row>
      <xdr:rowOff>127000</xdr:rowOff>
    </xdr:to>
    <xdr:cxnSp macro="">
      <xdr:nvCxnSpPr>
        <xdr:cNvPr id="56" name="直線コネクタ 55"/>
        <xdr:cNvCxnSpPr/>
      </xdr:nvCxnSpPr>
      <xdr:spPr>
        <a:xfrm>
          <a:off x="762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156227</xdr:rowOff>
    </xdr:from>
    <xdr:ext cx="508000" cy="259045"/>
    <xdr:sp macro="" textlink="">
      <xdr:nvSpPr>
        <xdr:cNvPr id="57" name="テキスト ボックス 56"/>
        <xdr:cNvSpPr txBox="1"/>
      </xdr:nvSpPr>
      <xdr:spPr>
        <a:xfrm>
          <a:off x="254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12700</xdr:rowOff>
    </xdr:from>
    <xdr:to>
      <xdr:col>26</xdr:col>
      <xdr:colOff>184150</xdr:colOff>
      <xdr:row>34</xdr:row>
      <xdr:rowOff>12700</xdr:rowOff>
    </xdr:to>
    <xdr:cxnSp macro="">
      <xdr:nvCxnSpPr>
        <xdr:cNvPr id="58" name="直線コネクタ 57"/>
        <xdr:cNvCxnSpPr/>
      </xdr:nvCxnSpPr>
      <xdr:spPr>
        <a:xfrm>
          <a:off x="762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41927</xdr:rowOff>
    </xdr:from>
    <xdr:ext cx="508000" cy="259045"/>
    <xdr:sp macro="" textlink="">
      <xdr:nvSpPr>
        <xdr:cNvPr id="59" name="テキスト ボックス 58"/>
        <xdr:cNvSpPr txBox="1"/>
      </xdr:nvSpPr>
      <xdr:spPr>
        <a:xfrm>
          <a:off x="254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69850</xdr:rowOff>
    </xdr:from>
    <xdr:to>
      <xdr:col>26</xdr:col>
      <xdr:colOff>184150</xdr:colOff>
      <xdr:row>32</xdr:row>
      <xdr:rowOff>69850</xdr:rowOff>
    </xdr:to>
    <xdr:cxnSp macro="">
      <xdr:nvCxnSpPr>
        <xdr:cNvPr id="60" name="直線コネクタ 59"/>
        <xdr:cNvCxnSpPr/>
      </xdr:nvCxnSpPr>
      <xdr:spPr>
        <a:xfrm>
          <a:off x="762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31</xdr:row>
      <xdr:rowOff>99077</xdr:rowOff>
    </xdr:from>
    <xdr:ext cx="508000" cy="259045"/>
    <xdr:sp macro="" textlink="">
      <xdr:nvSpPr>
        <xdr:cNvPr id="61" name="テキスト ボックス 60"/>
        <xdr:cNvSpPr txBox="1"/>
      </xdr:nvSpPr>
      <xdr:spPr>
        <a:xfrm>
          <a:off x="254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62" name="直線コネクタ 61"/>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63" name="テキスト ボックス 62"/>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4"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84138</xdr:rowOff>
    </xdr:from>
    <xdr:to>
      <xdr:col>24</xdr:col>
      <xdr:colOff>25400</xdr:colOff>
      <xdr:row>41</xdr:row>
      <xdr:rowOff>84138</xdr:rowOff>
    </xdr:to>
    <xdr:cxnSp macro="">
      <xdr:nvCxnSpPr>
        <xdr:cNvPr id="65" name="直線コネクタ 64"/>
        <xdr:cNvCxnSpPr/>
      </xdr:nvCxnSpPr>
      <xdr:spPr>
        <a:xfrm flipV="1">
          <a:off x="4826000" y="5741988"/>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56215</xdr:rowOff>
    </xdr:from>
    <xdr:ext cx="762000" cy="259045"/>
    <xdr:sp macro="" textlink="">
      <xdr:nvSpPr>
        <xdr:cNvPr id="66" name="人件費最小値テキスト"/>
        <xdr:cNvSpPr txBox="1"/>
      </xdr:nvSpPr>
      <xdr:spPr>
        <a:xfrm>
          <a:off x="4914900" y="7085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84138</xdr:rowOff>
    </xdr:from>
    <xdr:to>
      <xdr:col>24</xdr:col>
      <xdr:colOff>114300</xdr:colOff>
      <xdr:row>41</xdr:row>
      <xdr:rowOff>84138</xdr:rowOff>
    </xdr:to>
    <xdr:cxnSp macro="">
      <xdr:nvCxnSpPr>
        <xdr:cNvPr id="67" name="直線コネクタ 66"/>
        <xdr:cNvCxnSpPr/>
      </xdr:nvCxnSpPr>
      <xdr:spPr>
        <a:xfrm>
          <a:off x="4737100" y="7113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170515</xdr:rowOff>
    </xdr:from>
    <xdr:ext cx="762000" cy="259045"/>
    <xdr:sp macro="" textlink="">
      <xdr:nvSpPr>
        <xdr:cNvPr id="68" name="人件費最大値テキスト"/>
        <xdr:cNvSpPr txBox="1"/>
      </xdr:nvSpPr>
      <xdr:spPr>
        <a:xfrm>
          <a:off x="4914900" y="5485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84138</xdr:rowOff>
    </xdr:from>
    <xdr:to>
      <xdr:col>24</xdr:col>
      <xdr:colOff>114300</xdr:colOff>
      <xdr:row>33</xdr:row>
      <xdr:rowOff>84138</xdr:rowOff>
    </xdr:to>
    <xdr:cxnSp macro="">
      <xdr:nvCxnSpPr>
        <xdr:cNvPr id="69" name="直線コネクタ 68"/>
        <xdr:cNvCxnSpPr/>
      </xdr:nvCxnSpPr>
      <xdr:spPr>
        <a:xfrm>
          <a:off x="4737100" y="5741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26988</xdr:rowOff>
    </xdr:from>
    <xdr:to>
      <xdr:col>24</xdr:col>
      <xdr:colOff>25400</xdr:colOff>
      <xdr:row>37</xdr:row>
      <xdr:rowOff>141288</xdr:rowOff>
    </xdr:to>
    <xdr:cxnSp macro="">
      <xdr:nvCxnSpPr>
        <xdr:cNvPr id="70" name="直線コネクタ 69"/>
        <xdr:cNvCxnSpPr/>
      </xdr:nvCxnSpPr>
      <xdr:spPr>
        <a:xfrm>
          <a:off x="3987800" y="6370638"/>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105427</xdr:rowOff>
    </xdr:from>
    <xdr:ext cx="762000" cy="259045"/>
    <xdr:sp macro="" textlink="">
      <xdr:nvSpPr>
        <xdr:cNvPr id="71" name="人件費平均値テキスト"/>
        <xdr:cNvSpPr txBox="1"/>
      </xdr:nvSpPr>
      <xdr:spPr>
        <a:xfrm>
          <a:off x="4914900" y="6449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133350</xdr:rowOff>
    </xdr:from>
    <xdr:to>
      <xdr:col>24</xdr:col>
      <xdr:colOff>76200</xdr:colOff>
      <xdr:row>38</xdr:row>
      <xdr:rowOff>63500</xdr:rowOff>
    </xdr:to>
    <xdr:sp macro="" textlink="">
      <xdr:nvSpPr>
        <xdr:cNvPr id="72" name="フローチャート: 判断 71"/>
        <xdr:cNvSpPr/>
      </xdr:nvSpPr>
      <xdr:spPr>
        <a:xfrm>
          <a:off x="47752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26988</xdr:rowOff>
    </xdr:from>
    <xdr:to>
      <xdr:col>19</xdr:col>
      <xdr:colOff>187325</xdr:colOff>
      <xdr:row>38</xdr:row>
      <xdr:rowOff>155575</xdr:rowOff>
    </xdr:to>
    <xdr:cxnSp macro="">
      <xdr:nvCxnSpPr>
        <xdr:cNvPr id="73" name="直線コネクタ 72"/>
        <xdr:cNvCxnSpPr/>
      </xdr:nvCxnSpPr>
      <xdr:spPr>
        <a:xfrm flipV="1">
          <a:off x="3098800" y="6370638"/>
          <a:ext cx="889000" cy="300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161925</xdr:rowOff>
    </xdr:from>
    <xdr:to>
      <xdr:col>20</xdr:col>
      <xdr:colOff>38100</xdr:colOff>
      <xdr:row>37</xdr:row>
      <xdr:rowOff>92075</xdr:rowOff>
    </xdr:to>
    <xdr:sp macro="" textlink="">
      <xdr:nvSpPr>
        <xdr:cNvPr id="74" name="フローチャート: 判断 73"/>
        <xdr:cNvSpPr/>
      </xdr:nvSpPr>
      <xdr:spPr>
        <a:xfrm>
          <a:off x="3937000" y="6334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76852</xdr:rowOff>
    </xdr:from>
    <xdr:ext cx="736600" cy="259045"/>
    <xdr:sp macro="" textlink="">
      <xdr:nvSpPr>
        <xdr:cNvPr id="75" name="テキスト ボックス 74"/>
        <xdr:cNvSpPr txBox="1"/>
      </xdr:nvSpPr>
      <xdr:spPr>
        <a:xfrm>
          <a:off x="3606800" y="64205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127000</xdr:rowOff>
    </xdr:from>
    <xdr:to>
      <xdr:col>15</xdr:col>
      <xdr:colOff>98425</xdr:colOff>
      <xdr:row>38</xdr:row>
      <xdr:rowOff>155575</xdr:rowOff>
    </xdr:to>
    <xdr:cxnSp macro="">
      <xdr:nvCxnSpPr>
        <xdr:cNvPr id="76" name="直線コネクタ 75"/>
        <xdr:cNvCxnSpPr/>
      </xdr:nvCxnSpPr>
      <xdr:spPr>
        <a:xfrm>
          <a:off x="2209800" y="664210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38</xdr:row>
      <xdr:rowOff>104775</xdr:rowOff>
    </xdr:from>
    <xdr:to>
      <xdr:col>15</xdr:col>
      <xdr:colOff>149225</xdr:colOff>
      <xdr:row>39</xdr:row>
      <xdr:rowOff>34925</xdr:rowOff>
    </xdr:to>
    <xdr:sp macro="" textlink="">
      <xdr:nvSpPr>
        <xdr:cNvPr id="77" name="フローチャート: 判断 76"/>
        <xdr:cNvSpPr/>
      </xdr:nvSpPr>
      <xdr:spPr>
        <a:xfrm>
          <a:off x="3048000" y="6619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45102</xdr:rowOff>
    </xdr:from>
    <xdr:ext cx="762000" cy="259045"/>
    <xdr:sp macro="" textlink="">
      <xdr:nvSpPr>
        <xdr:cNvPr id="78" name="テキスト ボックス 77"/>
        <xdr:cNvSpPr txBox="1"/>
      </xdr:nvSpPr>
      <xdr:spPr>
        <a:xfrm>
          <a:off x="2717800" y="6388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141288</xdr:rowOff>
    </xdr:from>
    <xdr:to>
      <xdr:col>11</xdr:col>
      <xdr:colOff>9525</xdr:colOff>
      <xdr:row>38</xdr:row>
      <xdr:rowOff>127000</xdr:rowOff>
    </xdr:to>
    <xdr:cxnSp macro="">
      <xdr:nvCxnSpPr>
        <xdr:cNvPr id="79" name="直線コネクタ 78"/>
        <xdr:cNvCxnSpPr/>
      </xdr:nvCxnSpPr>
      <xdr:spPr>
        <a:xfrm>
          <a:off x="1320800" y="6484938"/>
          <a:ext cx="889000" cy="157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38</xdr:row>
      <xdr:rowOff>47625</xdr:rowOff>
    </xdr:from>
    <xdr:to>
      <xdr:col>11</xdr:col>
      <xdr:colOff>60325</xdr:colOff>
      <xdr:row>38</xdr:row>
      <xdr:rowOff>149225</xdr:rowOff>
    </xdr:to>
    <xdr:sp macro="" textlink="">
      <xdr:nvSpPr>
        <xdr:cNvPr id="80" name="フローチャート: 判断 79"/>
        <xdr:cNvSpPr/>
      </xdr:nvSpPr>
      <xdr:spPr>
        <a:xfrm>
          <a:off x="2159000" y="6562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159402</xdr:rowOff>
    </xdr:from>
    <xdr:ext cx="762000" cy="259045"/>
    <xdr:sp macro="" textlink="">
      <xdr:nvSpPr>
        <xdr:cNvPr id="81" name="テキスト ボックス 80"/>
        <xdr:cNvSpPr txBox="1"/>
      </xdr:nvSpPr>
      <xdr:spPr>
        <a:xfrm>
          <a:off x="1828800" y="6331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47625</xdr:rowOff>
    </xdr:from>
    <xdr:to>
      <xdr:col>6</xdr:col>
      <xdr:colOff>171450</xdr:colOff>
      <xdr:row>38</xdr:row>
      <xdr:rowOff>149225</xdr:rowOff>
    </xdr:to>
    <xdr:sp macro="" textlink="">
      <xdr:nvSpPr>
        <xdr:cNvPr id="82" name="フローチャート: 判断 81"/>
        <xdr:cNvSpPr/>
      </xdr:nvSpPr>
      <xdr:spPr>
        <a:xfrm>
          <a:off x="1270000" y="6562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134002</xdr:rowOff>
    </xdr:from>
    <xdr:ext cx="762000" cy="259045"/>
    <xdr:sp macro="" textlink="">
      <xdr:nvSpPr>
        <xdr:cNvPr id="83" name="テキスト ボックス 82"/>
        <xdr:cNvSpPr txBox="1"/>
      </xdr:nvSpPr>
      <xdr:spPr>
        <a:xfrm>
          <a:off x="939800" y="6649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4" name="テキスト ボックス 83"/>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5" name="テキスト ボックス 84"/>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6" name="テキスト ボックス 85"/>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7" name="テキスト ボックス 86"/>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8" name="テキスト ボックス 87"/>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90488</xdr:rowOff>
    </xdr:from>
    <xdr:to>
      <xdr:col>24</xdr:col>
      <xdr:colOff>76200</xdr:colOff>
      <xdr:row>38</xdr:row>
      <xdr:rowOff>20638</xdr:rowOff>
    </xdr:to>
    <xdr:sp macro="" textlink="">
      <xdr:nvSpPr>
        <xdr:cNvPr id="89" name="楕円 88"/>
        <xdr:cNvSpPr/>
      </xdr:nvSpPr>
      <xdr:spPr>
        <a:xfrm>
          <a:off x="4775200" y="6434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107015</xdr:rowOff>
    </xdr:from>
    <xdr:ext cx="762000" cy="259045"/>
    <xdr:sp macro="" textlink="">
      <xdr:nvSpPr>
        <xdr:cNvPr id="90" name="人件費該当値テキスト"/>
        <xdr:cNvSpPr txBox="1"/>
      </xdr:nvSpPr>
      <xdr:spPr>
        <a:xfrm>
          <a:off x="4914900" y="6279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147638</xdr:rowOff>
    </xdr:from>
    <xdr:to>
      <xdr:col>20</xdr:col>
      <xdr:colOff>38100</xdr:colOff>
      <xdr:row>37</xdr:row>
      <xdr:rowOff>77788</xdr:rowOff>
    </xdr:to>
    <xdr:sp macro="" textlink="">
      <xdr:nvSpPr>
        <xdr:cNvPr id="91" name="楕円 90"/>
        <xdr:cNvSpPr/>
      </xdr:nvSpPr>
      <xdr:spPr>
        <a:xfrm>
          <a:off x="3937000" y="6319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87965</xdr:rowOff>
    </xdr:from>
    <xdr:ext cx="736600" cy="259045"/>
    <xdr:sp macro="" textlink="">
      <xdr:nvSpPr>
        <xdr:cNvPr id="92" name="テキスト ボックス 91"/>
        <xdr:cNvSpPr txBox="1"/>
      </xdr:nvSpPr>
      <xdr:spPr>
        <a:xfrm>
          <a:off x="3606800" y="60887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38</xdr:row>
      <xdr:rowOff>104775</xdr:rowOff>
    </xdr:from>
    <xdr:to>
      <xdr:col>15</xdr:col>
      <xdr:colOff>149225</xdr:colOff>
      <xdr:row>39</xdr:row>
      <xdr:rowOff>34925</xdr:rowOff>
    </xdr:to>
    <xdr:sp macro="" textlink="">
      <xdr:nvSpPr>
        <xdr:cNvPr id="93" name="楕円 92"/>
        <xdr:cNvSpPr/>
      </xdr:nvSpPr>
      <xdr:spPr>
        <a:xfrm>
          <a:off x="3048000" y="6619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39</xdr:row>
      <xdr:rowOff>19702</xdr:rowOff>
    </xdr:from>
    <xdr:ext cx="762000" cy="259045"/>
    <xdr:sp macro="" textlink="">
      <xdr:nvSpPr>
        <xdr:cNvPr id="94" name="テキスト ボックス 93"/>
        <xdr:cNvSpPr txBox="1"/>
      </xdr:nvSpPr>
      <xdr:spPr>
        <a:xfrm>
          <a:off x="2717800" y="6706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38</xdr:row>
      <xdr:rowOff>76200</xdr:rowOff>
    </xdr:from>
    <xdr:to>
      <xdr:col>11</xdr:col>
      <xdr:colOff>60325</xdr:colOff>
      <xdr:row>39</xdr:row>
      <xdr:rowOff>6350</xdr:rowOff>
    </xdr:to>
    <xdr:sp macro="" textlink="">
      <xdr:nvSpPr>
        <xdr:cNvPr id="95" name="楕円 94"/>
        <xdr:cNvSpPr/>
      </xdr:nvSpPr>
      <xdr:spPr>
        <a:xfrm>
          <a:off x="2159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162577</xdr:rowOff>
    </xdr:from>
    <xdr:ext cx="762000" cy="259045"/>
    <xdr:sp macro="" textlink="">
      <xdr:nvSpPr>
        <xdr:cNvPr id="96" name="テキスト ボックス 95"/>
        <xdr:cNvSpPr txBox="1"/>
      </xdr:nvSpPr>
      <xdr:spPr>
        <a:xfrm>
          <a:off x="1828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90488</xdr:rowOff>
    </xdr:from>
    <xdr:to>
      <xdr:col>6</xdr:col>
      <xdr:colOff>171450</xdr:colOff>
      <xdr:row>38</xdr:row>
      <xdr:rowOff>20638</xdr:rowOff>
    </xdr:to>
    <xdr:sp macro="" textlink="">
      <xdr:nvSpPr>
        <xdr:cNvPr id="97" name="楕円 96"/>
        <xdr:cNvSpPr/>
      </xdr:nvSpPr>
      <xdr:spPr>
        <a:xfrm>
          <a:off x="1270000" y="6434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30815</xdr:rowOff>
    </xdr:from>
    <xdr:ext cx="762000" cy="259045"/>
    <xdr:sp macro="" textlink="">
      <xdr:nvSpPr>
        <xdr:cNvPr id="98" name="テキスト ボックス 97"/>
        <xdr:cNvSpPr txBox="1"/>
      </xdr:nvSpPr>
      <xdr:spPr>
        <a:xfrm>
          <a:off x="939800" y="6203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9" name="正方形/長方形 98"/>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100" name="正方形/長方形 99"/>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101" name="正方形/長方形 100"/>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102" name="正方形/長方形 101"/>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103" name="正方形/長方形 102"/>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4" name="正方形/長方形 103"/>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5" name="正方形/長方形 104"/>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6" name="正方形/長方形 105"/>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7" name="正方形/長方形 106"/>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8" name="正方形/長方形 107"/>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9" name="テキスト ボックス 108"/>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17</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年度に</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12</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市町村の合併を行い類似団体で最も広い市域を有する。そのため管理する施設も多く、物件費に係る経常収支比率は類似団体の平均を例年上回っている。</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年度の経常経費充当一般財源（分子）は前年度比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億円増の</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339</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億円となったが、経常一般財源（分母）が</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23</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億円の増となったことにより、前年度比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1.0</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ポイント</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上昇</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した。今後も施設の統合廃止等の資産経営の合理化を推進し圧縮に努める。</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ja-JP" altLang="en-US" sz="13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10" name="テキスト ボックス 109"/>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11" name="直線コネクタ 110"/>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12" name="テキスト ボックス 111"/>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29028</xdr:rowOff>
    </xdr:from>
    <xdr:to>
      <xdr:col>85</xdr:col>
      <xdr:colOff>66675</xdr:colOff>
      <xdr:row>22</xdr:row>
      <xdr:rowOff>29028</xdr:rowOff>
    </xdr:to>
    <xdr:cxnSp macro="">
      <xdr:nvCxnSpPr>
        <xdr:cNvPr id="113" name="直線コネクタ 112"/>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58255</xdr:rowOff>
    </xdr:from>
    <xdr:ext cx="508000" cy="259045"/>
    <xdr:sp macro="" textlink="">
      <xdr:nvSpPr>
        <xdr:cNvPr id="114" name="テキスト ボックス 113"/>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45357</xdr:rowOff>
    </xdr:from>
    <xdr:to>
      <xdr:col>85</xdr:col>
      <xdr:colOff>66675</xdr:colOff>
      <xdr:row>20</xdr:row>
      <xdr:rowOff>45357</xdr:rowOff>
    </xdr:to>
    <xdr:cxnSp macro="">
      <xdr:nvCxnSpPr>
        <xdr:cNvPr id="115" name="直線コネクタ 114"/>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74584</xdr:rowOff>
    </xdr:from>
    <xdr:ext cx="508000" cy="259045"/>
    <xdr:sp macro="" textlink="">
      <xdr:nvSpPr>
        <xdr:cNvPr id="116" name="テキスト ボックス 115"/>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61686</xdr:rowOff>
    </xdr:from>
    <xdr:to>
      <xdr:col>85</xdr:col>
      <xdr:colOff>66675</xdr:colOff>
      <xdr:row>18</xdr:row>
      <xdr:rowOff>61686</xdr:rowOff>
    </xdr:to>
    <xdr:cxnSp macro="">
      <xdr:nvCxnSpPr>
        <xdr:cNvPr id="117" name="直線コネクタ 116"/>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90913</xdr:rowOff>
    </xdr:from>
    <xdr:ext cx="508000" cy="259045"/>
    <xdr:sp macro="" textlink="">
      <xdr:nvSpPr>
        <xdr:cNvPr id="118" name="テキスト ボックス 117"/>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78014</xdr:rowOff>
    </xdr:from>
    <xdr:to>
      <xdr:col>85</xdr:col>
      <xdr:colOff>66675</xdr:colOff>
      <xdr:row>16</xdr:row>
      <xdr:rowOff>78014</xdr:rowOff>
    </xdr:to>
    <xdr:cxnSp macro="">
      <xdr:nvCxnSpPr>
        <xdr:cNvPr id="119" name="直線コネクタ 118"/>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107241</xdr:rowOff>
    </xdr:from>
    <xdr:ext cx="508000" cy="259045"/>
    <xdr:sp macro="" textlink="">
      <xdr:nvSpPr>
        <xdr:cNvPr id="120" name="テキスト ボックス 119"/>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94343</xdr:rowOff>
    </xdr:from>
    <xdr:to>
      <xdr:col>85</xdr:col>
      <xdr:colOff>66675</xdr:colOff>
      <xdr:row>14</xdr:row>
      <xdr:rowOff>94343</xdr:rowOff>
    </xdr:to>
    <xdr:cxnSp macro="">
      <xdr:nvCxnSpPr>
        <xdr:cNvPr id="121" name="直線コネクタ 120"/>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123570</xdr:rowOff>
    </xdr:from>
    <xdr:ext cx="508000" cy="259045"/>
    <xdr:sp macro="" textlink="">
      <xdr:nvSpPr>
        <xdr:cNvPr id="122" name="テキスト ボックス 121"/>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110671</xdr:rowOff>
    </xdr:from>
    <xdr:to>
      <xdr:col>85</xdr:col>
      <xdr:colOff>66675</xdr:colOff>
      <xdr:row>12</xdr:row>
      <xdr:rowOff>110671</xdr:rowOff>
    </xdr:to>
    <xdr:cxnSp macro="">
      <xdr:nvCxnSpPr>
        <xdr:cNvPr id="123" name="直線コネクタ 122"/>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139898</xdr:rowOff>
    </xdr:from>
    <xdr:ext cx="508000" cy="259045"/>
    <xdr:sp macro="" textlink="">
      <xdr:nvSpPr>
        <xdr:cNvPr id="124" name="テキスト ボックス 123"/>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5" name="直線コネクタ 12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6" name="テキスト ボックス 12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12700</xdr:rowOff>
    </xdr:from>
    <xdr:to>
      <xdr:col>82</xdr:col>
      <xdr:colOff>107950</xdr:colOff>
      <xdr:row>20</xdr:row>
      <xdr:rowOff>143328</xdr:rowOff>
    </xdr:to>
    <xdr:cxnSp macro="">
      <xdr:nvCxnSpPr>
        <xdr:cNvPr id="128" name="直線コネクタ 127"/>
        <xdr:cNvCxnSpPr/>
      </xdr:nvCxnSpPr>
      <xdr:spPr>
        <a:xfrm flipV="1">
          <a:off x="16510000" y="2070100"/>
          <a:ext cx="0" cy="15022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115405</xdr:rowOff>
    </xdr:from>
    <xdr:ext cx="762000" cy="259045"/>
    <xdr:sp macro="" textlink="">
      <xdr:nvSpPr>
        <xdr:cNvPr id="129" name="物件費最小値テキスト"/>
        <xdr:cNvSpPr txBox="1"/>
      </xdr:nvSpPr>
      <xdr:spPr>
        <a:xfrm>
          <a:off x="16598900" y="354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143328</xdr:rowOff>
    </xdr:from>
    <xdr:to>
      <xdr:col>82</xdr:col>
      <xdr:colOff>196850</xdr:colOff>
      <xdr:row>20</xdr:row>
      <xdr:rowOff>143328</xdr:rowOff>
    </xdr:to>
    <xdr:cxnSp macro="">
      <xdr:nvCxnSpPr>
        <xdr:cNvPr id="130" name="直線コネクタ 129"/>
        <xdr:cNvCxnSpPr/>
      </xdr:nvCxnSpPr>
      <xdr:spPr>
        <a:xfrm>
          <a:off x="16421100" y="3572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10</xdr:row>
      <xdr:rowOff>99077</xdr:rowOff>
    </xdr:from>
    <xdr:ext cx="762000" cy="259045"/>
    <xdr:sp macro="" textlink="">
      <xdr:nvSpPr>
        <xdr:cNvPr id="131" name="物件費最大値テキスト"/>
        <xdr:cNvSpPr txBox="1"/>
      </xdr:nvSpPr>
      <xdr:spPr>
        <a:xfrm>
          <a:off x="16598900" y="1813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12700</xdr:rowOff>
    </xdr:from>
    <xdr:to>
      <xdr:col>82</xdr:col>
      <xdr:colOff>196850</xdr:colOff>
      <xdr:row>12</xdr:row>
      <xdr:rowOff>12700</xdr:rowOff>
    </xdr:to>
    <xdr:cxnSp macro="">
      <xdr:nvCxnSpPr>
        <xdr:cNvPr id="132" name="直線コネクタ 131"/>
        <xdr:cNvCxnSpPr/>
      </xdr:nvCxnSpPr>
      <xdr:spPr>
        <a:xfrm>
          <a:off x="16421100" y="2070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78014</xdr:rowOff>
    </xdr:from>
    <xdr:to>
      <xdr:col>82</xdr:col>
      <xdr:colOff>107950</xdr:colOff>
      <xdr:row>17</xdr:row>
      <xdr:rowOff>69850</xdr:rowOff>
    </xdr:to>
    <xdr:cxnSp macro="">
      <xdr:nvCxnSpPr>
        <xdr:cNvPr id="133" name="直線コネクタ 132"/>
        <xdr:cNvCxnSpPr/>
      </xdr:nvCxnSpPr>
      <xdr:spPr>
        <a:xfrm>
          <a:off x="15671800" y="2821214"/>
          <a:ext cx="8382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13</xdr:row>
      <xdr:rowOff>141713</xdr:rowOff>
    </xdr:from>
    <xdr:ext cx="762000" cy="259045"/>
    <xdr:sp macro="" textlink="">
      <xdr:nvSpPr>
        <xdr:cNvPr id="134" name="物件費平均値テキスト"/>
        <xdr:cNvSpPr txBox="1"/>
      </xdr:nvSpPr>
      <xdr:spPr>
        <a:xfrm>
          <a:off x="16598900" y="23705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125186</xdr:rowOff>
    </xdr:from>
    <xdr:to>
      <xdr:col>82</xdr:col>
      <xdr:colOff>158750</xdr:colOff>
      <xdr:row>15</xdr:row>
      <xdr:rowOff>55336</xdr:rowOff>
    </xdr:to>
    <xdr:sp macro="" textlink="">
      <xdr:nvSpPr>
        <xdr:cNvPr id="135" name="フローチャート: 判断 134"/>
        <xdr:cNvSpPr/>
      </xdr:nvSpPr>
      <xdr:spPr>
        <a:xfrm>
          <a:off x="16459200" y="2525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78014</xdr:rowOff>
    </xdr:from>
    <xdr:to>
      <xdr:col>78</xdr:col>
      <xdr:colOff>69850</xdr:colOff>
      <xdr:row>16</xdr:row>
      <xdr:rowOff>110671</xdr:rowOff>
    </xdr:to>
    <xdr:cxnSp macro="">
      <xdr:nvCxnSpPr>
        <xdr:cNvPr id="136" name="直線コネクタ 135"/>
        <xdr:cNvCxnSpPr/>
      </xdr:nvCxnSpPr>
      <xdr:spPr>
        <a:xfrm flipV="1">
          <a:off x="14782800" y="2821214"/>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13</xdr:row>
      <xdr:rowOff>149679</xdr:rowOff>
    </xdr:from>
    <xdr:to>
      <xdr:col>78</xdr:col>
      <xdr:colOff>120650</xdr:colOff>
      <xdr:row>14</xdr:row>
      <xdr:rowOff>79829</xdr:rowOff>
    </xdr:to>
    <xdr:sp macro="" textlink="">
      <xdr:nvSpPr>
        <xdr:cNvPr id="137" name="フローチャート: 判断 136"/>
        <xdr:cNvSpPr/>
      </xdr:nvSpPr>
      <xdr:spPr>
        <a:xfrm>
          <a:off x="15621000" y="2378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12</xdr:row>
      <xdr:rowOff>90006</xdr:rowOff>
    </xdr:from>
    <xdr:ext cx="736600" cy="259045"/>
    <xdr:sp macro="" textlink="">
      <xdr:nvSpPr>
        <xdr:cNvPr id="138" name="テキスト ボックス 137"/>
        <xdr:cNvSpPr txBox="1"/>
      </xdr:nvSpPr>
      <xdr:spPr>
        <a:xfrm>
          <a:off x="15290800" y="21474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110671</xdr:rowOff>
    </xdr:from>
    <xdr:to>
      <xdr:col>73</xdr:col>
      <xdr:colOff>180975</xdr:colOff>
      <xdr:row>16</xdr:row>
      <xdr:rowOff>159657</xdr:rowOff>
    </xdr:to>
    <xdr:cxnSp macro="">
      <xdr:nvCxnSpPr>
        <xdr:cNvPr id="139" name="直線コネクタ 138"/>
        <xdr:cNvCxnSpPr/>
      </xdr:nvCxnSpPr>
      <xdr:spPr>
        <a:xfrm flipV="1">
          <a:off x="13893800" y="2853871"/>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14</xdr:row>
      <xdr:rowOff>59871</xdr:rowOff>
    </xdr:from>
    <xdr:to>
      <xdr:col>74</xdr:col>
      <xdr:colOff>31750</xdr:colOff>
      <xdr:row>14</xdr:row>
      <xdr:rowOff>161471</xdr:rowOff>
    </xdr:to>
    <xdr:sp macro="" textlink="">
      <xdr:nvSpPr>
        <xdr:cNvPr id="140" name="フローチャート: 判断 139"/>
        <xdr:cNvSpPr/>
      </xdr:nvSpPr>
      <xdr:spPr>
        <a:xfrm>
          <a:off x="14732000" y="2460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198</xdr:rowOff>
    </xdr:from>
    <xdr:ext cx="762000" cy="259045"/>
    <xdr:sp macro="" textlink="">
      <xdr:nvSpPr>
        <xdr:cNvPr id="141" name="テキスト ボックス 140"/>
        <xdr:cNvSpPr txBox="1"/>
      </xdr:nvSpPr>
      <xdr:spPr>
        <a:xfrm>
          <a:off x="14401800" y="222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45357</xdr:rowOff>
    </xdr:from>
    <xdr:to>
      <xdr:col>69</xdr:col>
      <xdr:colOff>92075</xdr:colOff>
      <xdr:row>16</xdr:row>
      <xdr:rowOff>159657</xdr:rowOff>
    </xdr:to>
    <xdr:cxnSp macro="">
      <xdr:nvCxnSpPr>
        <xdr:cNvPr id="142" name="直線コネクタ 141"/>
        <xdr:cNvCxnSpPr/>
      </xdr:nvCxnSpPr>
      <xdr:spPr>
        <a:xfrm>
          <a:off x="13004800" y="2788557"/>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43543</xdr:rowOff>
    </xdr:from>
    <xdr:to>
      <xdr:col>69</xdr:col>
      <xdr:colOff>142875</xdr:colOff>
      <xdr:row>14</xdr:row>
      <xdr:rowOff>145143</xdr:rowOff>
    </xdr:to>
    <xdr:sp macro="" textlink="">
      <xdr:nvSpPr>
        <xdr:cNvPr id="143" name="フローチャート: 判断 142"/>
        <xdr:cNvSpPr/>
      </xdr:nvSpPr>
      <xdr:spPr>
        <a:xfrm>
          <a:off x="13843000" y="244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155320</xdr:rowOff>
    </xdr:from>
    <xdr:ext cx="762000" cy="259045"/>
    <xdr:sp macro="" textlink="">
      <xdr:nvSpPr>
        <xdr:cNvPr id="144" name="テキスト ボックス 143"/>
        <xdr:cNvSpPr txBox="1"/>
      </xdr:nvSpPr>
      <xdr:spPr>
        <a:xfrm>
          <a:off x="13512800" y="221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10886</xdr:rowOff>
    </xdr:from>
    <xdr:to>
      <xdr:col>65</xdr:col>
      <xdr:colOff>53975</xdr:colOff>
      <xdr:row>14</xdr:row>
      <xdr:rowOff>112486</xdr:rowOff>
    </xdr:to>
    <xdr:sp macro="" textlink="">
      <xdr:nvSpPr>
        <xdr:cNvPr id="145" name="フローチャート: 判断 144"/>
        <xdr:cNvSpPr/>
      </xdr:nvSpPr>
      <xdr:spPr>
        <a:xfrm>
          <a:off x="12954000" y="2411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122663</xdr:rowOff>
    </xdr:from>
    <xdr:ext cx="762000" cy="259045"/>
    <xdr:sp macro="" textlink="">
      <xdr:nvSpPr>
        <xdr:cNvPr id="146" name="テキスト ボックス 145"/>
        <xdr:cNvSpPr txBox="1"/>
      </xdr:nvSpPr>
      <xdr:spPr>
        <a:xfrm>
          <a:off x="12623800" y="2180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7" name="テキスト ボックス 14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8" name="テキスト ボックス 14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9" name="テキスト ボックス 14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50" name="テキスト ボックス 14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51" name="テキスト ボックス 15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19050</xdr:rowOff>
    </xdr:from>
    <xdr:to>
      <xdr:col>82</xdr:col>
      <xdr:colOff>158750</xdr:colOff>
      <xdr:row>17</xdr:row>
      <xdr:rowOff>120650</xdr:rowOff>
    </xdr:to>
    <xdr:sp macro="" textlink="">
      <xdr:nvSpPr>
        <xdr:cNvPr id="152" name="楕円 151"/>
        <xdr:cNvSpPr/>
      </xdr:nvSpPr>
      <xdr:spPr>
        <a:xfrm>
          <a:off x="164592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16</xdr:row>
      <xdr:rowOff>162577</xdr:rowOff>
    </xdr:from>
    <xdr:ext cx="762000" cy="259045"/>
    <xdr:sp macro="" textlink="">
      <xdr:nvSpPr>
        <xdr:cNvPr id="153" name="物件費該当値テキスト"/>
        <xdr:cNvSpPr txBox="1"/>
      </xdr:nvSpPr>
      <xdr:spPr>
        <a:xfrm>
          <a:off x="165989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27214</xdr:rowOff>
    </xdr:from>
    <xdr:to>
      <xdr:col>78</xdr:col>
      <xdr:colOff>120650</xdr:colOff>
      <xdr:row>16</xdr:row>
      <xdr:rowOff>128814</xdr:rowOff>
    </xdr:to>
    <xdr:sp macro="" textlink="">
      <xdr:nvSpPr>
        <xdr:cNvPr id="154" name="楕円 153"/>
        <xdr:cNvSpPr/>
      </xdr:nvSpPr>
      <xdr:spPr>
        <a:xfrm>
          <a:off x="15621000" y="2770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113591</xdr:rowOff>
    </xdr:from>
    <xdr:ext cx="736600" cy="259045"/>
    <xdr:sp macro="" textlink="">
      <xdr:nvSpPr>
        <xdr:cNvPr id="155" name="テキスト ボックス 154"/>
        <xdr:cNvSpPr txBox="1"/>
      </xdr:nvSpPr>
      <xdr:spPr>
        <a:xfrm>
          <a:off x="15290800" y="28567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59871</xdr:rowOff>
    </xdr:from>
    <xdr:to>
      <xdr:col>74</xdr:col>
      <xdr:colOff>31750</xdr:colOff>
      <xdr:row>16</xdr:row>
      <xdr:rowOff>161471</xdr:rowOff>
    </xdr:to>
    <xdr:sp macro="" textlink="">
      <xdr:nvSpPr>
        <xdr:cNvPr id="156" name="楕円 155"/>
        <xdr:cNvSpPr/>
      </xdr:nvSpPr>
      <xdr:spPr>
        <a:xfrm>
          <a:off x="14732000" y="2803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146248</xdr:rowOff>
    </xdr:from>
    <xdr:ext cx="762000" cy="259045"/>
    <xdr:sp macro="" textlink="">
      <xdr:nvSpPr>
        <xdr:cNvPr id="157" name="テキスト ボックス 156"/>
        <xdr:cNvSpPr txBox="1"/>
      </xdr:nvSpPr>
      <xdr:spPr>
        <a:xfrm>
          <a:off x="14401800" y="2889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108857</xdr:rowOff>
    </xdr:from>
    <xdr:to>
      <xdr:col>69</xdr:col>
      <xdr:colOff>142875</xdr:colOff>
      <xdr:row>17</xdr:row>
      <xdr:rowOff>39007</xdr:rowOff>
    </xdr:to>
    <xdr:sp macro="" textlink="">
      <xdr:nvSpPr>
        <xdr:cNvPr id="158" name="楕円 157"/>
        <xdr:cNvSpPr/>
      </xdr:nvSpPr>
      <xdr:spPr>
        <a:xfrm>
          <a:off x="13843000" y="2852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23784</xdr:rowOff>
    </xdr:from>
    <xdr:ext cx="762000" cy="259045"/>
    <xdr:sp macro="" textlink="">
      <xdr:nvSpPr>
        <xdr:cNvPr id="159" name="テキスト ボックス 158"/>
        <xdr:cNvSpPr txBox="1"/>
      </xdr:nvSpPr>
      <xdr:spPr>
        <a:xfrm>
          <a:off x="13512800" y="293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166007</xdr:rowOff>
    </xdr:from>
    <xdr:to>
      <xdr:col>65</xdr:col>
      <xdr:colOff>53975</xdr:colOff>
      <xdr:row>16</xdr:row>
      <xdr:rowOff>96157</xdr:rowOff>
    </xdr:to>
    <xdr:sp macro="" textlink="">
      <xdr:nvSpPr>
        <xdr:cNvPr id="160" name="楕円 159"/>
        <xdr:cNvSpPr/>
      </xdr:nvSpPr>
      <xdr:spPr>
        <a:xfrm>
          <a:off x="12954000" y="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80934</xdr:rowOff>
    </xdr:from>
    <xdr:ext cx="762000" cy="259045"/>
    <xdr:sp macro="" textlink="">
      <xdr:nvSpPr>
        <xdr:cNvPr id="161" name="テキスト ボックス 160"/>
        <xdr:cNvSpPr txBox="1"/>
      </xdr:nvSpPr>
      <xdr:spPr>
        <a:xfrm>
          <a:off x="12623800" y="282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62" name="正方形/長方形 16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63" name="正方形/長方形 16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4" name="正方形/長方形 16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5" name="正方形/長方形 16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6" name="正方形/長方形 16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7" name="正方形/長方形 16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8" name="正方形/長方形 16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9" name="正方形/長方形 16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70" name="正方形/長方形 16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71" name="正方形/長方形 17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72" name="テキスト ボックス 17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障害者自立支援給付件数や保育児童数の増に伴う経常経費充</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当一般財源（分子）は前年度比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8</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億円増の</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256</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億円となったものの、経常一般財源（分母）が</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23</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増</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となったため、経常収支比率は前年度比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0.5</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ポイント</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上昇し</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た。</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ja-JP" altLang="en-US"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3</xdr:col>
      <xdr:colOff>123825</xdr:colOff>
      <xdr:row>49</xdr:row>
      <xdr:rowOff>107950</xdr:rowOff>
    </xdr:from>
    <xdr:ext cx="298543" cy="225703"/>
    <xdr:sp macro="" textlink="">
      <xdr:nvSpPr>
        <xdr:cNvPr id="173" name="テキスト ボックス 17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4" name="直線コネクタ 17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5" name="テキスト ボックス 17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6" name="直線コネクタ 175"/>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7" name="テキスト ボックス 176"/>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8" name="直線コネクタ 177"/>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9" name="テキスト ボックス 178"/>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80" name="直線コネクタ 179"/>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81" name="テキスト ボックス 180"/>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82" name="直線コネクタ 181"/>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83" name="テキスト ボックス 182"/>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84" name="直線コネクタ 183"/>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85" name="テキスト ボックス 184"/>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6" name="直線コネクタ 185"/>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7" name="テキスト ボックス 186"/>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8" name="直線コネクタ 18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9" name="テキスト ボックス 18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9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151493</xdr:rowOff>
    </xdr:from>
    <xdr:to>
      <xdr:col>24</xdr:col>
      <xdr:colOff>25400</xdr:colOff>
      <xdr:row>61</xdr:row>
      <xdr:rowOff>86178</xdr:rowOff>
    </xdr:to>
    <xdr:cxnSp macro="">
      <xdr:nvCxnSpPr>
        <xdr:cNvPr id="191" name="直線コネクタ 190"/>
        <xdr:cNvCxnSpPr/>
      </xdr:nvCxnSpPr>
      <xdr:spPr>
        <a:xfrm flipV="1">
          <a:off x="4826000" y="9238343"/>
          <a:ext cx="0" cy="13062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58255</xdr:rowOff>
    </xdr:from>
    <xdr:ext cx="762000" cy="259045"/>
    <xdr:sp macro="" textlink="">
      <xdr:nvSpPr>
        <xdr:cNvPr id="192" name="扶助費最小値テキスト"/>
        <xdr:cNvSpPr txBox="1"/>
      </xdr:nvSpPr>
      <xdr:spPr>
        <a:xfrm>
          <a:off x="4914900" y="1051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86178</xdr:rowOff>
    </xdr:from>
    <xdr:to>
      <xdr:col>24</xdr:col>
      <xdr:colOff>114300</xdr:colOff>
      <xdr:row>61</xdr:row>
      <xdr:rowOff>86178</xdr:rowOff>
    </xdr:to>
    <xdr:cxnSp macro="">
      <xdr:nvCxnSpPr>
        <xdr:cNvPr id="193" name="直線コネクタ 192"/>
        <xdr:cNvCxnSpPr/>
      </xdr:nvCxnSpPr>
      <xdr:spPr>
        <a:xfrm>
          <a:off x="4737100" y="10544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66420</xdr:rowOff>
    </xdr:from>
    <xdr:ext cx="762000" cy="259045"/>
    <xdr:sp macro="" textlink="">
      <xdr:nvSpPr>
        <xdr:cNvPr id="194" name="扶助費最大値テキスト"/>
        <xdr:cNvSpPr txBox="1"/>
      </xdr:nvSpPr>
      <xdr:spPr>
        <a:xfrm>
          <a:off x="4914900" y="8981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151493</xdr:rowOff>
    </xdr:from>
    <xdr:to>
      <xdr:col>24</xdr:col>
      <xdr:colOff>114300</xdr:colOff>
      <xdr:row>53</xdr:row>
      <xdr:rowOff>151493</xdr:rowOff>
    </xdr:to>
    <xdr:cxnSp macro="">
      <xdr:nvCxnSpPr>
        <xdr:cNvPr id="195" name="直線コネクタ 194"/>
        <xdr:cNvCxnSpPr/>
      </xdr:nvCxnSpPr>
      <xdr:spPr>
        <a:xfrm>
          <a:off x="4737100" y="923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53</xdr:row>
      <xdr:rowOff>69850</xdr:rowOff>
    </xdr:from>
    <xdr:to>
      <xdr:col>24</xdr:col>
      <xdr:colOff>25400</xdr:colOff>
      <xdr:row>53</xdr:row>
      <xdr:rowOff>151493</xdr:rowOff>
    </xdr:to>
    <xdr:cxnSp macro="">
      <xdr:nvCxnSpPr>
        <xdr:cNvPr id="196" name="直線コネクタ 195"/>
        <xdr:cNvCxnSpPr/>
      </xdr:nvCxnSpPr>
      <xdr:spPr>
        <a:xfrm>
          <a:off x="3987800" y="9156700"/>
          <a:ext cx="8382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48277</xdr:rowOff>
    </xdr:from>
    <xdr:ext cx="762000" cy="259045"/>
    <xdr:sp macro="" textlink="">
      <xdr:nvSpPr>
        <xdr:cNvPr id="197" name="扶助費平均値テキスト"/>
        <xdr:cNvSpPr txBox="1"/>
      </xdr:nvSpPr>
      <xdr:spPr>
        <a:xfrm>
          <a:off x="4914900" y="9992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58</xdr:row>
      <xdr:rowOff>76200</xdr:rowOff>
    </xdr:from>
    <xdr:to>
      <xdr:col>24</xdr:col>
      <xdr:colOff>76200</xdr:colOff>
      <xdr:row>59</xdr:row>
      <xdr:rowOff>6350</xdr:rowOff>
    </xdr:to>
    <xdr:sp macro="" textlink="">
      <xdr:nvSpPr>
        <xdr:cNvPr id="198" name="フローチャート: 判断 197"/>
        <xdr:cNvSpPr/>
      </xdr:nvSpPr>
      <xdr:spPr>
        <a:xfrm>
          <a:off x="47752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53</xdr:row>
      <xdr:rowOff>69850</xdr:rowOff>
    </xdr:from>
    <xdr:to>
      <xdr:col>19</xdr:col>
      <xdr:colOff>187325</xdr:colOff>
      <xdr:row>53</xdr:row>
      <xdr:rowOff>135165</xdr:rowOff>
    </xdr:to>
    <xdr:cxnSp macro="">
      <xdr:nvCxnSpPr>
        <xdr:cNvPr id="199" name="直線コネクタ 198"/>
        <xdr:cNvCxnSpPr/>
      </xdr:nvCxnSpPr>
      <xdr:spPr>
        <a:xfrm flipV="1">
          <a:off x="3098800" y="9156700"/>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117022</xdr:rowOff>
    </xdr:from>
    <xdr:to>
      <xdr:col>20</xdr:col>
      <xdr:colOff>38100</xdr:colOff>
      <xdr:row>58</xdr:row>
      <xdr:rowOff>47172</xdr:rowOff>
    </xdr:to>
    <xdr:sp macro="" textlink="">
      <xdr:nvSpPr>
        <xdr:cNvPr id="200" name="フローチャート: 判断 199"/>
        <xdr:cNvSpPr/>
      </xdr:nvSpPr>
      <xdr:spPr>
        <a:xfrm>
          <a:off x="3937000" y="9889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58</xdr:row>
      <xdr:rowOff>31949</xdr:rowOff>
    </xdr:from>
    <xdr:ext cx="736600" cy="259045"/>
    <xdr:sp macro="" textlink="">
      <xdr:nvSpPr>
        <xdr:cNvPr id="201" name="テキスト ボックス 200"/>
        <xdr:cNvSpPr txBox="1"/>
      </xdr:nvSpPr>
      <xdr:spPr>
        <a:xfrm>
          <a:off x="3606800" y="9976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53</xdr:row>
      <xdr:rowOff>135165</xdr:rowOff>
    </xdr:from>
    <xdr:to>
      <xdr:col>15</xdr:col>
      <xdr:colOff>98425</xdr:colOff>
      <xdr:row>53</xdr:row>
      <xdr:rowOff>151493</xdr:rowOff>
    </xdr:to>
    <xdr:cxnSp macro="">
      <xdr:nvCxnSpPr>
        <xdr:cNvPr id="202" name="直線コネクタ 201"/>
        <xdr:cNvCxnSpPr/>
      </xdr:nvCxnSpPr>
      <xdr:spPr>
        <a:xfrm flipV="1">
          <a:off x="2209800" y="92220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58</xdr:row>
      <xdr:rowOff>10885</xdr:rowOff>
    </xdr:from>
    <xdr:to>
      <xdr:col>15</xdr:col>
      <xdr:colOff>149225</xdr:colOff>
      <xdr:row>58</xdr:row>
      <xdr:rowOff>112485</xdr:rowOff>
    </xdr:to>
    <xdr:sp macro="" textlink="">
      <xdr:nvSpPr>
        <xdr:cNvPr id="203" name="フローチャート: 判断 202"/>
        <xdr:cNvSpPr/>
      </xdr:nvSpPr>
      <xdr:spPr>
        <a:xfrm>
          <a:off x="30480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58</xdr:row>
      <xdr:rowOff>97262</xdr:rowOff>
    </xdr:from>
    <xdr:ext cx="762000" cy="259045"/>
    <xdr:sp macro="" textlink="">
      <xdr:nvSpPr>
        <xdr:cNvPr id="204" name="テキスト ボックス 203"/>
        <xdr:cNvSpPr txBox="1"/>
      </xdr:nvSpPr>
      <xdr:spPr>
        <a:xfrm>
          <a:off x="2717800" y="10041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53</xdr:row>
      <xdr:rowOff>53522</xdr:rowOff>
    </xdr:from>
    <xdr:to>
      <xdr:col>11</xdr:col>
      <xdr:colOff>9525</xdr:colOff>
      <xdr:row>53</xdr:row>
      <xdr:rowOff>151493</xdr:rowOff>
    </xdr:to>
    <xdr:cxnSp macro="">
      <xdr:nvCxnSpPr>
        <xdr:cNvPr id="205" name="直線コネクタ 204"/>
        <xdr:cNvCxnSpPr/>
      </xdr:nvCxnSpPr>
      <xdr:spPr>
        <a:xfrm>
          <a:off x="1320800" y="9140372"/>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58</xdr:row>
      <xdr:rowOff>76200</xdr:rowOff>
    </xdr:from>
    <xdr:to>
      <xdr:col>11</xdr:col>
      <xdr:colOff>60325</xdr:colOff>
      <xdr:row>59</xdr:row>
      <xdr:rowOff>6350</xdr:rowOff>
    </xdr:to>
    <xdr:sp macro="" textlink="">
      <xdr:nvSpPr>
        <xdr:cNvPr id="206" name="フローチャート: 判断 205"/>
        <xdr:cNvSpPr/>
      </xdr:nvSpPr>
      <xdr:spPr>
        <a:xfrm>
          <a:off x="2159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58</xdr:row>
      <xdr:rowOff>162577</xdr:rowOff>
    </xdr:from>
    <xdr:ext cx="762000" cy="259045"/>
    <xdr:sp macro="" textlink="">
      <xdr:nvSpPr>
        <xdr:cNvPr id="207" name="テキスト ボックス 206"/>
        <xdr:cNvSpPr txBox="1"/>
      </xdr:nvSpPr>
      <xdr:spPr>
        <a:xfrm>
          <a:off x="1828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149678</xdr:rowOff>
    </xdr:from>
    <xdr:to>
      <xdr:col>6</xdr:col>
      <xdr:colOff>171450</xdr:colOff>
      <xdr:row>58</xdr:row>
      <xdr:rowOff>79828</xdr:rowOff>
    </xdr:to>
    <xdr:sp macro="" textlink="">
      <xdr:nvSpPr>
        <xdr:cNvPr id="208" name="フローチャート: 判断 207"/>
        <xdr:cNvSpPr/>
      </xdr:nvSpPr>
      <xdr:spPr>
        <a:xfrm>
          <a:off x="1270000" y="992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58</xdr:row>
      <xdr:rowOff>64605</xdr:rowOff>
    </xdr:from>
    <xdr:ext cx="762000" cy="259045"/>
    <xdr:sp macro="" textlink="">
      <xdr:nvSpPr>
        <xdr:cNvPr id="209" name="テキスト ボックス 208"/>
        <xdr:cNvSpPr txBox="1"/>
      </xdr:nvSpPr>
      <xdr:spPr>
        <a:xfrm>
          <a:off x="939800" y="1000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10" name="テキスト ボックス 20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11" name="テキスト ボックス 21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12" name="テキスト ボックス 21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13" name="テキスト ボックス 21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4" name="テキスト ボックス 21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53</xdr:row>
      <xdr:rowOff>100693</xdr:rowOff>
    </xdr:from>
    <xdr:to>
      <xdr:col>24</xdr:col>
      <xdr:colOff>76200</xdr:colOff>
      <xdr:row>54</xdr:row>
      <xdr:rowOff>30843</xdr:rowOff>
    </xdr:to>
    <xdr:sp macro="" textlink="">
      <xdr:nvSpPr>
        <xdr:cNvPr id="215" name="楕円 214"/>
        <xdr:cNvSpPr/>
      </xdr:nvSpPr>
      <xdr:spPr>
        <a:xfrm>
          <a:off x="47752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9270</xdr:rowOff>
    </xdr:from>
    <xdr:ext cx="762000" cy="259045"/>
    <xdr:sp macro="" textlink="">
      <xdr:nvSpPr>
        <xdr:cNvPr id="216" name="扶助費該当値テキスト"/>
        <xdr:cNvSpPr txBox="1"/>
      </xdr:nvSpPr>
      <xdr:spPr>
        <a:xfrm>
          <a:off x="4914900" y="909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53</xdr:row>
      <xdr:rowOff>19050</xdr:rowOff>
    </xdr:from>
    <xdr:to>
      <xdr:col>20</xdr:col>
      <xdr:colOff>38100</xdr:colOff>
      <xdr:row>53</xdr:row>
      <xdr:rowOff>120650</xdr:rowOff>
    </xdr:to>
    <xdr:sp macro="" textlink="">
      <xdr:nvSpPr>
        <xdr:cNvPr id="217" name="楕円 216"/>
        <xdr:cNvSpPr/>
      </xdr:nvSpPr>
      <xdr:spPr>
        <a:xfrm>
          <a:off x="3937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51</xdr:row>
      <xdr:rowOff>130827</xdr:rowOff>
    </xdr:from>
    <xdr:ext cx="736600" cy="259045"/>
    <xdr:sp macro="" textlink="">
      <xdr:nvSpPr>
        <xdr:cNvPr id="218" name="テキスト ボックス 217"/>
        <xdr:cNvSpPr txBox="1"/>
      </xdr:nvSpPr>
      <xdr:spPr>
        <a:xfrm>
          <a:off x="3606800" y="887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53</xdr:row>
      <xdr:rowOff>84365</xdr:rowOff>
    </xdr:from>
    <xdr:to>
      <xdr:col>15</xdr:col>
      <xdr:colOff>149225</xdr:colOff>
      <xdr:row>54</xdr:row>
      <xdr:rowOff>14515</xdr:rowOff>
    </xdr:to>
    <xdr:sp macro="" textlink="">
      <xdr:nvSpPr>
        <xdr:cNvPr id="219" name="楕円 218"/>
        <xdr:cNvSpPr/>
      </xdr:nvSpPr>
      <xdr:spPr>
        <a:xfrm>
          <a:off x="3048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24692</xdr:rowOff>
    </xdr:from>
    <xdr:ext cx="762000" cy="259045"/>
    <xdr:sp macro="" textlink="">
      <xdr:nvSpPr>
        <xdr:cNvPr id="220" name="テキスト ボックス 219"/>
        <xdr:cNvSpPr txBox="1"/>
      </xdr:nvSpPr>
      <xdr:spPr>
        <a:xfrm>
          <a:off x="2717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53</xdr:row>
      <xdr:rowOff>100693</xdr:rowOff>
    </xdr:from>
    <xdr:to>
      <xdr:col>11</xdr:col>
      <xdr:colOff>60325</xdr:colOff>
      <xdr:row>54</xdr:row>
      <xdr:rowOff>30843</xdr:rowOff>
    </xdr:to>
    <xdr:sp macro="" textlink="">
      <xdr:nvSpPr>
        <xdr:cNvPr id="221" name="楕円 220"/>
        <xdr:cNvSpPr/>
      </xdr:nvSpPr>
      <xdr:spPr>
        <a:xfrm>
          <a:off x="21590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41020</xdr:rowOff>
    </xdr:from>
    <xdr:ext cx="762000" cy="259045"/>
    <xdr:sp macro="" textlink="">
      <xdr:nvSpPr>
        <xdr:cNvPr id="222" name="テキスト ボックス 221"/>
        <xdr:cNvSpPr txBox="1"/>
      </xdr:nvSpPr>
      <xdr:spPr>
        <a:xfrm>
          <a:off x="1828800" y="8956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53</xdr:row>
      <xdr:rowOff>2722</xdr:rowOff>
    </xdr:from>
    <xdr:to>
      <xdr:col>6</xdr:col>
      <xdr:colOff>171450</xdr:colOff>
      <xdr:row>53</xdr:row>
      <xdr:rowOff>104322</xdr:rowOff>
    </xdr:to>
    <xdr:sp macro="" textlink="">
      <xdr:nvSpPr>
        <xdr:cNvPr id="223" name="楕円 222"/>
        <xdr:cNvSpPr/>
      </xdr:nvSpPr>
      <xdr:spPr>
        <a:xfrm>
          <a:off x="1270000" y="908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51</xdr:row>
      <xdr:rowOff>114499</xdr:rowOff>
    </xdr:from>
    <xdr:ext cx="762000" cy="259045"/>
    <xdr:sp macro="" textlink="">
      <xdr:nvSpPr>
        <xdr:cNvPr id="224" name="テキスト ボックス 223"/>
        <xdr:cNvSpPr txBox="1"/>
      </xdr:nvSpPr>
      <xdr:spPr>
        <a:xfrm>
          <a:off x="939800" y="885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5" name="正方形/長方形 22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6" name="正方形/長方形 22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7" name="正方形/長方形 22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8" name="正方形/長方形 22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9" name="正方形/長方形 22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30" name="正方形/長方形 22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31" name="正方形/長方形 23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2" name="正方形/長方形 23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33" name="正方形/長方形 23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4" name="正方形/長方形 23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5" name="テキスト ボックス 23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年度は、その他の経常収支比率は</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0.6</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ポイント</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上昇し</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た。</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今後、保有資産の老朽化に伴う維持管理経費が大きな財政負担となることが見込まれており、資産の見直しや活用、運営管理等に関し長期的かつ着実に推進するため、平成</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28</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月策定（令和</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月改訂）の公共施設等総合管理計画により、維持管理コストの適正化を図る。</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ja-JP" altLang="en-US"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62</xdr:col>
      <xdr:colOff>6350</xdr:colOff>
      <xdr:row>49</xdr:row>
      <xdr:rowOff>107950</xdr:rowOff>
    </xdr:from>
    <xdr:ext cx="298543" cy="225703"/>
    <xdr:sp macro="" textlink="">
      <xdr:nvSpPr>
        <xdr:cNvPr id="236" name="テキスト ボックス 23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7" name="直線コネクタ 23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8" name="テキスト ボックス 23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9" name="直線コネクタ 23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40" name="テキスト ボックス 23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41" name="直線コネクタ 24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42" name="テキスト ボックス 24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43" name="直線コネクタ 24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44" name="テキスト ボックス 24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45" name="直線コネクタ 24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6" name="テキスト ボックス 24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7" name="直線コネクタ 24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8" name="テキスト ボックス 24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9" name="直線コネクタ 24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50" name="テキスト ボックス 24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5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107950</xdr:rowOff>
    </xdr:from>
    <xdr:to>
      <xdr:col>82</xdr:col>
      <xdr:colOff>107950</xdr:colOff>
      <xdr:row>62</xdr:row>
      <xdr:rowOff>31750</xdr:rowOff>
    </xdr:to>
    <xdr:cxnSp macro="">
      <xdr:nvCxnSpPr>
        <xdr:cNvPr id="252" name="直線コネクタ 251"/>
        <xdr:cNvCxnSpPr/>
      </xdr:nvCxnSpPr>
      <xdr:spPr>
        <a:xfrm flipV="1">
          <a:off x="16510000" y="919480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62</xdr:row>
      <xdr:rowOff>3827</xdr:rowOff>
    </xdr:from>
    <xdr:ext cx="762000" cy="259045"/>
    <xdr:sp macro="" textlink="">
      <xdr:nvSpPr>
        <xdr:cNvPr id="253" name="その他最小値テキスト"/>
        <xdr:cNvSpPr txBox="1"/>
      </xdr:nvSpPr>
      <xdr:spPr>
        <a:xfrm>
          <a:off x="165989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62</xdr:row>
      <xdr:rowOff>31750</xdr:rowOff>
    </xdr:from>
    <xdr:to>
      <xdr:col>82</xdr:col>
      <xdr:colOff>196850</xdr:colOff>
      <xdr:row>62</xdr:row>
      <xdr:rowOff>31750</xdr:rowOff>
    </xdr:to>
    <xdr:cxnSp macro="">
      <xdr:nvCxnSpPr>
        <xdr:cNvPr id="254" name="直線コネクタ 253"/>
        <xdr:cNvCxnSpPr/>
      </xdr:nvCxnSpPr>
      <xdr:spPr>
        <a:xfrm>
          <a:off x="16421100" y="10661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22877</xdr:rowOff>
    </xdr:from>
    <xdr:ext cx="762000" cy="259045"/>
    <xdr:sp macro="" textlink="">
      <xdr:nvSpPr>
        <xdr:cNvPr id="255" name="その他最大値テキスト"/>
        <xdr:cNvSpPr txBox="1"/>
      </xdr:nvSpPr>
      <xdr:spPr>
        <a:xfrm>
          <a:off x="16598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107950</xdr:rowOff>
    </xdr:from>
    <xdr:to>
      <xdr:col>82</xdr:col>
      <xdr:colOff>196850</xdr:colOff>
      <xdr:row>53</xdr:row>
      <xdr:rowOff>107950</xdr:rowOff>
    </xdr:to>
    <xdr:cxnSp macro="">
      <xdr:nvCxnSpPr>
        <xdr:cNvPr id="256" name="直線コネクタ 255"/>
        <xdr:cNvCxnSpPr/>
      </xdr:nvCxnSpPr>
      <xdr:spPr>
        <a:xfrm>
          <a:off x="16421100" y="919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50800</xdr:rowOff>
    </xdr:from>
    <xdr:to>
      <xdr:col>82</xdr:col>
      <xdr:colOff>107950</xdr:colOff>
      <xdr:row>57</xdr:row>
      <xdr:rowOff>165100</xdr:rowOff>
    </xdr:to>
    <xdr:cxnSp macro="">
      <xdr:nvCxnSpPr>
        <xdr:cNvPr id="257" name="直線コネクタ 256"/>
        <xdr:cNvCxnSpPr/>
      </xdr:nvCxnSpPr>
      <xdr:spPr>
        <a:xfrm>
          <a:off x="15671800" y="982345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54627</xdr:rowOff>
    </xdr:from>
    <xdr:ext cx="762000" cy="259045"/>
    <xdr:sp macro="" textlink="">
      <xdr:nvSpPr>
        <xdr:cNvPr id="258" name="その他平均値テキスト"/>
        <xdr:cNvSpPr txBox="1"/>
      </xdr:nvSpPr>
      <xdr:spPr>
        <a:xfrm>
          <a:off x="16598900" y="9484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38100</xdr:rowOff>
    </xdr:from>
    <xdr:to>
      <xdr:col>82</xdr:col>
      <xdr:colOff>158750</xdr:colOff>
      <xdr:row>56</xdr:row>
      <xdr:rowOff>139700</xdr:rowOff>
    </xdr:to>
    <xdr:sp macro="" textlink="">
      <xdr:nvSpPr>
        <xdr:cNvPr id="259" name="フローチャート: 判断 258"/>
        <xdr:cNvSpPr/>
      </xdr:nvSpPr>
      <xdr:spPr>
        <a:xfrm>
          <a:off x="16459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50800</xdr:rowOff>
    </xdr:from>
    <xdr:to>
      <xdr:col>78</xdr:col>
      <xdr:colOff>69850</xdr:colOff>
      <xdr:row>57</xdr:row>
      <xdr:rowOff>146050</xdr:rowOff>
    </xdr:to>
    <xdr:cxnSp macro="">
      <xdr:nvCxnSpPr>
        <xdr:cNvPr id="260" name="直線コネクタ 259"/>
        <xdr:cNvCxnSpPr/>
      </xdr:nvCxnSpPr>
      <xdr:spPr>
        <a:xfrm flipV="1">
          <a:off x="14782800" y="98234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55</xdr:row>
      <xdr:rowOff>114300</xdr:rowOff>
    </xdr:from>
    <xdr:to>
      <xdr:col>78</xdr:col>
      <xdr:colOff>120650</xdr:colOff>
      <xdr:row>56</xdr:row>
      <xdr:rowOff>44450</xdr:rowOff>
    </xdr:to>
    <xdr:sp macro="" textlink="">
      <xdr:nvSpPr>
        <xdr:cNvPr id="261" name="フローチャート: 判断 260"/>
        <xdr:cNvSpPr/>
      </xdr:nvSpPr>
      <xdr:spPr>
        <a:xfrm>
          <a:off x="15621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54627</xdr:rowOff>
    </xdr:from>
    <xdr:ext cx="736600" cy="259045"/>
    <xdr:sp macro="" textlink="">
      <xdr:nvSpPr>
        <xdr:cNvPr id="262" name="テキスト ボックス 261"/>
        <xdr:cNvSpPr txBox="1"/>
      </xdr:nvSpPr>
      <xdr:spPr>
        <a:xfrm>
          <a:off x="15290800" y="9312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127000</xdr:rowOff>
    </xdr:from>
    <xdr:to>
      <xdr:col>73</xdr:col>
      <xdr:colOff>180975</xdr:colOff>
      <xdr:row>57</xdr:row>
      <xdr:rowOff>146050</xdr:rowOff>
    </xdr:to>
    <xdr:cxnSp macro="">
      <xdr:nvCxnSpPr>
        <xdr:cNvPr id="263" name="直線コネクタ 262"/>
        <xdr:cNvCxnSpPr/>
      </xdr:nvCxnSpPr>
      <xdr:spPr>
        <a:xfrm>
          <a:off x="13893800" y="98996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57150</xdr:rowOff>
    </xdr:from>
    <xdr:to>
      <xdr:col>74</xdr:col>
      <xdr:colOff>31750</xdr:colOff>
      <xdr:row>56</xdr:row>
      <xdr:rowOff>158750</xdr:rowOff>
    </xdr:to>
    <xdr:sp macro="" textlink="">
      <xdr:nvSpPr>
        <xdr:cNvPr id="264" name="フローチャート: 判断 263"/>
        <xdr:cNvSpPr/>
      </xdr:nvSpPr>
      <xdr:spPr>
        <a:xfrm>
          <a:off x="14732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168927</xdr:rowOff>
    </xdr:from>
    <xdr:ext cx="762000" cy="259045"/>
    <xdr:sp macro="" textlink="">
      <xdr:nvSpPr>
        <xdr:cNvPr id="265" name="テキスト ボックス 264"/>
        <xdr:cNvSpPr txBox="1"/>
      </xdr:nvSpPr>
      <xdr:spPr>
        <a:xfrm>
          <a:off x="14401800" y="9427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127000</xdr:rowOff>
    </xdr:from>
    <xdr:to>
      <xdr:col>69</xdr:col>
      <xdr:colOff>92075</xdr:colOff>
      <xdr:row>57</xdr:row>
      <xdr:rowOff>127000</xdr:rowOff>
    </xdr:to>
    <xdr:cxnSp macro="">
      <xdr:nvCxnSpPr>
        <xdr:cNvPr id="266" name="直線コネクタ 265"/>
        <xdr:cNvCxnSpPr/>
      </xdr:nvCxnSpPr>
      <xdr:spPr>
        <a:xfrm>
          <a:off x="13004800" y="98996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55</xdr:row>
      <xdr:rowOff>152400</xdr:rowOff>
    </xdr:from>
    <xdr:to>
      <xdr:col>69</xdr:col>
      <xdr:colOff>142875</xdr:colOff>
      <xdr:row>56</xdr:row>
      <xdr:rowOff>82550</xdr:rowOff>
    </xdr:to>
    <xdr:sp macro="" textlink="">
      <xdr:nvSpPr>
        <xdr:cNvPr id="267" name="フローチャート: 判断 266"/>
        <xdr:cNvSpPr/>
      </xdr:nvSpPr>
      <xdr:spPr>
        <a:xfrm>
          <a:off x="13843000" y="958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92727</xdr:rowOff>
    </xdr:from>
    <xdr:ext cx="762000" cy="259045"/>
    <xdr:sp macro="" textlink="">
      <xdr:nvSpPr>
        <xdr:cNvPr id="268" name="テキスト ボックス 267"/>
        <xdr:cNvSpPr txBox="1"/>
      </xdr:nvSpPr>
      <xdr:spPr>
        <a:xfrm>
          <a:off x="13512800" y="935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55</xdr:row>
      <xdr:rowOff>133350</xdr:rowOff>
    </xdr:from>
    <xdr:to>
      <xdr:col>65</xdr:col>
      <xdr:colOff>53975</xdr:colOff>
      <xdr:row>56</xdr:row>
      <xdr:rowOff>63500</xdr:rowOff>
    </xdr:to>
    <xdr:sp macro="" textlink="">
      <xdr:nvSpPr>
        <xdr:cNvPr id="269" name="フローチャート: 判断 268"/>
        <xdr:cNvSpPr/>
      </xdr:nvSpPr>
      <xdr:spPr>
        <a:xfrm>
          <a:off x="12954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73677</xdr:rowOff>
    </xdr:from>
    <xdr:ext cx="762000" cy="259045"/>
    <xdr:sp macro="" textlink="">
      <xdr:nvSpPr>
        <xdr:cNvPr id="270" name="テキスト ボックス 269"/>
        <xdr:cNvSpPr txBox="1"/>
      </xdr:nvSpPr>
      <xdr:spPr>
        <a:xfrm>
          <a:off x="12623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71" name="テキスト ボックス 27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72" name="テキスト ボックス 27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73" name="テキスト ボックス 27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4" name="テキスト ボックス 27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5" name="テキスト ボックス 27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114300</xdr:rowOff>
    </xdr:from>
    <xdr:to>
      <xdr:col>82</xdr:col>
      <xdr:colOff>158750</xdr:colOff>
      <xdr:row>58</xdr:row>
      <xdr:rowOff>44450</xdr:rowOff>
    </xdr:to>
    <xdr:sp macro="" textlink="">
      <xdr:nvSpPr>
        <xdr:cNvPr id="276" name="楕円 275"/>
        <xdr:cNvSpPr/>
      </xdr:nvSpPr>
      <xdr:spPr>
        <a:xfrm>
          <a:off x="16459200" y="988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86377</xdr:rowOff>
    </xdr:from>
    <xdr:ext cx="762000" cy="259045"/>
    <xdr:sp macro="" textlink="">
      <xdr:nvSpPr>
        <xdr:cNvPr id="277" name="その他該当値テキスト"/>
        <xdr:cNvSpPr txBox="1"/>
      </xdr:nvSpPr>
      <xdr:spPr>
        <a:xfrm>
          <a:off x="16598900" y="985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0</xdr:rowOff>
    </xdr:from>
    <xdr:to>
      <xdr:col>78</xdr:col>
      <xdr:colOff>120650</xdr:colOff>
      <xdr:row>57</xdr:row>
      <xdr:rowOff>101600</xdr:rowOff>
    </xdr:to>
    <xdr:sp macro="" textlink="">
      <xdr:nvSpPr>
        <xdr:cNvPr id="278" name="楕円 277"/>
        <xdr:cNvSpPr/>
      </xdr:nvSpPr>
      <xdr:spPr>
        <a:xfrm>
          <a:off x="15621000" y="9772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86377</xdr:rowOff>
    </xdr:from>
    <xdr:ext cx="736600" cy="259045"/>
    <xdr:sp macro="" textlink="">
      <xdr:nvSpPr>
        <xdr:cNvPr id="279" name="テキスト ボックス 278"/>
        <xdr:cNvSpPr txBox="1"/>
      </xdr:nvSpPr>
      <xdr:spPr>
        <a:xfrm>
          <a:off x="15290800" y="9859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95250</xdr:rowOff>
    </xdr:from>
    <xdr:to>
      <xdr:col>74</xdr:col>
      <xdr:colOff>31750</xdr:colOff>
      <xdr:row>58</xdr:row>
      <xdr:rowOff>25400</xdr:rowOff>
    </xdr:to>
    <xdr:sp macro="" textlink="">
      <xdr:nvSpPr>
        <xdr:cNvPr id="280" name="楕円 279"/>
        <xdr:cNvSpPr/>
      </xdr:nvSpPr>
      <xdr:spPr>
        <a:xfrm>
          <a:off x="14732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10177</xdr:rowOff>
    </xdr:from>
    <xdr:ext cx="762000" cy="259045"/>
    <xdr:sp macro="" textlink="">
      <xdr:nvSpPr>
        <xdr:cNvPr id="281" name="テキスト ボックス 280"/>
        <xdr:cNvSpPr txBox="1"/>
      </xdr:nvSpPr>
      <xdr:spPr>
        <a:xfrm>
          <a:off x="14401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76200</xdr:rowOff>
    </xdr:from>
    <xdr:to>
      <xdr:col>69</xdr:col>
      <xdr:colOff>142875</xdr:colOff>
      <xdr:row>58</xdr:row>
      <xdr:rowOff>6350</xdr:rowOff>
    </xdr:to>
    <xdr:sp macro="" textlink="">
      <xdr:nvSpPr>
        <xdr:cNvPr id="282" name="楕円 281"/>
        <xdr:cNvSpPr/>
      </xdr:nvSpPr>
      <xdr:spPr>
        <a:xfrm>
          <a:off x="13843000" y="984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162577</xdr:rowOff>
    </xdr:from>
    <xdr:ext cx="762000" cy="259045"/>
    <xdr:sp macro="" textlink="">
      <xdr:nvSpPr>
        <xdr:cNvPr id="283" name="テキスト ボックス 282"/>
        <xdr:cNvSpPr txBox="1"/>
      </xdr:nvSpPr>
      <xdr:spPr>
        <a:xfrm>
          <a:off x="135128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76200</xdr:rowOff>
    </xdr:from>
    <xdr:to>
      <xdr:col>65</xdr:col>
      <xdr:colOff>53975</xdr:colOff>
      <xdr:row>58</xdr:row>
      <xdr:rowOff>6350</xdr:rowOff>
    </xdr:to>
    <xdr:sp macro="" textlink="">
      <xdr:nvSpPr>
        <xdr:cNvPr id="284" name="楕円 283"/>
        <xdr:cNvSpPr/>
      </xdr:nvSpPr>
      <xdr:spPr>
        <a:xfrm>
          <a:off x="12954000" y="984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162577</xdr:rowOff>
    </xdr:from>
    <xdr:ext cx="762000" cy="259045"/>
    <xdr:sp macro="" textlink="">
      <xdr:nvSpPr>
        <xdr:cNvPr id="285" name="テキスト ボックス 284"/>
        <xdr:cNvSpPr txBox="1"/>
      </xdr:nvSpPr>
      <xdr:spPr>
        <a:xfrm>
          <a:off x="126238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6" name="正方形/長方形 28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7" name="正方形/長方形 28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8" name="正方形/長方形 28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9" name="正方形/長方形 28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90" name="正方形/長方形 28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91" name="正方形/長方形 29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92" name="正方形/長方形 29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3" name="正方形/長方形 29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4" name="正方形/長方形 29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5" name="正方形/長方形 29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6" name="テキスト ボックス 29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年度は、経常経費充当一般財源（分子）は</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増</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121</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億円、経常一般財源（分母）が</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23</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億円の増となったことにより、補助費等の経常収支比率は前年度比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0.2</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ポイント</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上昇し</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た。</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補助金及び負担金については、ガイドラインに基づく</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PDCA</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サイクルにより継続して見直しを進めており、その成果により補助費等に係る経常収支比率が類似団体平均を大きく下回っている。引き続き見直しを進める。</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ja-JP" altLang="en-US"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62</xdr:col>
      <xdr:colOff>6350</xdr:colOff>
      <xdr:row>29</xdr:row>
      <xdr:rowOff>107950</xdr:rowOff>
    </xdr:from>
    <xdr:ext cx="298543" cy="225703"/>
    <xdr:sp macro="" textlink="">
      <xdr:nvSpPr>
        <xdr:cNvPr id="297" name="テキスト ボックス 29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8" name="直線コネクタ 29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9" name="テキスト ボックス 29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300" name="直線コネクタ 29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301" name="テキスト ボックス 30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302" name="直線コネクタ 30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303" name="テキスト ボックス 30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304" name="直線コネクタ 30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305" name="テキスト ボックス 30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6" name="直線コネクタ 30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7" name="テキスト ボックス 30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8" name="直線コネクタ 30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9" name="テキスト ボックス 30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1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24130</xdr:rowOff>
    </xdr:from>
    <xdr:to>
      <xdr:col>82</xdr:col>
      <xdr:colOff>107950</xdr:colOff>
      <xdr:row>42</xdr:row>
      <xdr:rowOff>12700</xdr:rowOff>
    </xdr:to>
    <xdr:cxnSp macro="">
      <xdr:nvCxnSpPr>
        <xdr:cNvPr id="311" name="直線コネクタ 310"/>
        <xdr:cNvCxnSpPr/>
      </xdr:nvCxnSpPr>
      <xdr:spPr>
        <a:xfrm flipV="1">
          <a:off x="16510000" y="5681980"/>
          <a:ext cx="0" cy="1531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156227</xdr:rowOff>
    </xdr:from>
    <xdr:ext cx="762000" cy="259045"/>
    <xdr:sp macro="" textlink="">
      <xdr:nvSpPr>
        <xdr:cNvPr id="31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42</xdr:row>
      <xdr:rowOff>12700</xdr:rowOff>
    </xdr:from>
    <xdr:to>
      <xdr:col>82</xdr:col>
      <xdr:colOff>196850</xdr:colOff>
      <xdr:row>42</xdr:row>
      <xdr:rowOff>12700</xdr:rowOff>
    </xdr:to>
    <xdr:cxnSp macro="">
      <xdr:nvCxnSpPr>
        <xdr:cNvPr id="313" name="直線コネクタ 31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110507</xdr:rowOff>
    </xdr:from>
    <xdr:ext cx="762000" cy="259045"/>
    <xdr:sp macro="" textlink="">
      <xdr:nvSpPr>
        <xdr:cNvPr id="314" name="補助費等最大値テキスト"/>
        <xdr:cNvSpPr txBox="1"/>
      </xdr:nvSpPr>
      <xdr:spPr>
        <a:xfrm>
          <a:off x="16598900" y="5425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24130</xdr:rowOff>
    </xdr:from>
    <xdr:to>
      <xdr:col>82</xdr:col>
      <xdr:colOff>196850</xdr:colOff>
      <xdr:row>33</xdr:row>
      <xdr:rowOff>24130</xdr:rowOff>
    </xdr:to>
    <xdr:cxnSp macro="">
      <xdr:nvCxnSpPr>
        <xdr:cNvPr id="315" name="直線コネクタ 314"/>
        <xdr:cNvCxnSpPr/>
      </xdr:nvCxnSpPr>
      <xdr:spPr>
        <a:xfrm>
          <a:off x="16421100" y="5681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1270</xdr:rowOff>
    </xdr:from>
    <xdr:to>
      <xdr:col>82</xdr:col>
      <xdr:colOff>107950</xdr:colOff>
      <xdr:row>35</xdr:row>
      <xdr:rowOff>46990</xdr:rowOff>
    </xdr:to>
    <xdr:cxnSp macro="">
      <xdr:nvCxnSpPr>
        <xdr:cNvPr id="316" name="直線コネクタ 315"/>
        <xdr:cNvCxnSpPr/>
      </xdr:nvCxnSpPr>
      <xdr:spPr>
        <a:xfrm>
          <a:off x="15671800" y="600202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105427</xdr:rowOff>
    </xdr:from>
    <xdr:ext cx="762000" cy="259045"/>
    <xdr:sp macro="" textlink="">
      <xdr:nvSpPr>
        <xdr:cNvPr id="317" name="補助費等平均値テキスト"/>
        <xdr:cNvSpPr txBox="1"/>
      </xdr:nvSpPr>
      <xdr:spPr>
        <a:xfrm>
          <a:off x="16598900" y="6449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133350</xdr:rowOff>
    </xdr:from>
    <xdr:to>
      <xdr:col>82</xdr:col>
      <xdr:colOff>158750</xdr:colOff>
      <xdr:row>38</xdr:row>
      <xdr:rowOff>63500</xdr:rowOff>
    </xdr:to>
    <xdr:sp macro="" textlink="">
      <xdr:nvSpPr>
        <xdr:cNvPr id="318" name="フローチャート: 判断 317"/>
        <xdr:cNvSpPr/>
      </xdr:nvSpPr>
      <xdr:spPr>
        <a:xfrm>
          <a:off x="164592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1270</xdr:rowOff>
    </xdr:from>
    <xdr:to>
      <xdr:col>78</xdr:col>
      <xdr:colOff>69850</xdr:colOff>
      <xdr:row>35</xdr:row>
      <xdr:rowOff>138430</xdr:rowOff>
    </xdr:to>
    <xdr:cxnSp macro="">
      <xdr:nvCxnSpPr>
        <xdr:cNvPr id="319" name="直線コネクタ 318"/>
        <xdr:cNvCxnSpPr/>
      </xdr:nvCxnSpPr>
      <xdr:spPr>
        <a:xfrm flipV="1">
          <a:off x="14782800" y="600202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110490</xdr:rowOff>
    </xdr:from>
    <xdr:to>
      <xdr:col>78</xdr:col>
      <xdr:colOff>120650</xdr:colOff>
      <xdr:row>38</xdr:row>
      <xdr:rowOff>40640</xdr:rowOff>
    </xdr:to>
    <xdr:sp macro="" textlink="">
      <xdr:nvSpPr>
        <xdr:cNvPr id="320" name="フローチャート: 判断 319"/>
        <xdr:cNvSpPr/>
      </xdr:nvSpPr>
      <xdr:spPr>
        <a:xfrm>
          <a:off x="15621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25417</xdr:rowOff>
    </xdr:from>
    <xdr:ext cx="736600" cy="259045"/>
    <xdr:sp macro="" textlink="">
      <xdr:nvSpPr>
        <xdr:cNvPr id="321" name="テキスト ボックス 320"/>
        <xdr:cNvSpPr txBox="1"/>
      </xdr:nvSpPr>
      <xdr:spPr>
        <a:xfrm>
          <a:off x="15290800" y="6540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138430</xdr:rowOff>
    </xdr:from>
    <xdr:to>
      <xdr:col>73</xdr:col>
      <xdr:colOff>180975</xdr:colOff>
      <xdr:row>35</xdr:row>
      <xdr:rowOff>138430</xdr:rowOff>
    </xdr:to>
    <xdr:cxnSp macro="">
      <xdr:nvCxnSpPr>
        <xdr:cNvPr id="322" name="直線コネクタ 321"/>
        <xdr:cNvCxnSpPr/>
      </xdr:nvCxnSpPr>
      <xdr:spPr>
        <a:xfrm>
          <a:off x="13893800" y="61391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38</xdr:row>
      <xdr:rowOff>30480</xdr:rowOff>
    </xdr:from>
    <xdr:to>
      <xdr:col>74</xdr:col>
      <xdr:colOff>31750</xdr:colOff>
      <xdr:row>38</xdr:row>
      <xdr:rowOff>132080</xdr:rowOff>
    </xdr:to>
    <xdr:sp macro="" textlink="">
      <xdr:nvSpPr>
        <xdr:cNvPr id="323" name="フローチャート: 判断 322"/>
        <xdr:cNvSpPr/>
      </xdr:nvSpPr>
      <xdr:spPr>
        <a:xfrm>
          <a:off x="14732000" y="654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116857</xdr:rowOff>
    </xdr:from>
    <xdr:ext cx="762000" cy="259045"/>
    <xdr:sp macro="" textlink="">
      <xdr:nvSpPr>
        <xdr:cNvPr id="324" name="テキスト ボックス 323"/>
        <xdr:cNvSpPr txBox="1"/>
      </xdr:nvSpPr>
      <xdr:spPr>
        <a:xfrm>
          <a:off x="14401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115570</xdr:rowOff>
    </xdr:from>
    <xdr:to>
      <xdr:col>69</xdr:col>
      <xdr:colOff>92075</xdr:colOff>
      <xdr:row>35</xdr:row>
      <xdr:rowOff>138430</xdr:rowOff>
    </xdr:to>
    <xdr:cxnSp macro="">
      <xdr:nvCxnSpPr>
        <xdr:cNvPr id="325" name="直線コネクタ 324"/>
        <xdr:cNvCxnSpPr/>
      </xdr:nvCxnSpPr>
      <xdr:spPr>
        <a:xfrm>
          <a:off x="13004800" y="61163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38</xdr:row>
      <xdr:rowOff>99060</xdr:rowOff>
    </xdr:from>
    <xdr:to>
      <xdr:col>69</xdr:col>
      <xdr:colOff>142875</xdr:colOff>
      <xdr:row>39</xdr:row>
      <xdr:rowOff>29210</xdr:rowOff>
    </xdr:to>
    <xdr:sp macro="" textlink="">
      <xdr:nvSpPr>
        <xdr:cNvPr id="326" name="フローチャート: 判断 325"/>
        <xdr:cNvSpPr/>
      </xdr:nvSpPr>
      <xdr:spPr>
        <a:xfrm>
          <a:off x="13843000" y="661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39</xdr:row>
      <xdr:rowOff>13987</xdr:rowOff>
    </xdr:from>
    <xdr:ext cx="762000" cy="259045"/>
    <xdr:sp macro="" textlink="">
      <xdr:nvSpPr>
        <xdr:cNvPr id="327" name="テキスト ボックス 326"/>
        <xdr:cNvSpPr txBox="1"/>
      </xdr:nvSpPr>
      <xdr:spPr>
        <a:xfrm>
          <a:off x="13512800" y="670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144780</xdr:rowOff>
    </xdr:from>
    <xdr:to>
      <xdr:col>65</xdr:col>
      <xdr:colOff>53975</xdr:colOff>
      <xdr:row>39</xdr:row>
      <xdr:rowOff>74930</xdr:rowOff>
    </xdr:to>
    <xdr:sp macro="" textlink="">
      <xdr:nvSpPr>
        <xdr:cNvPr id="328" name="フローチャート: 判断 327"/>
        <xdr:cNvSpPr/>
      </xdr:nvSpPr>
      <xdr:spPr>
        <a:xfrm>
          <a:off x="12954000" y="665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39</xdr:row>
      <xdr:rowOff>59707</xdr:rowOff>
    </xdr:from>
    <xdr:ext cx="762000" cy="259045"/>
    <xdr:sp macro="" textlink="">
      <xdr:nvSpPr>
        <xdr:cNvPr id="329" name="テキスト ボックス 328"/>
        <xdr:cNvSpPr txBox="1"/>
      </xdr:nvSpPr>
      <xdr:spPr>
        <a:xfrm>
          <a:off x="12623800" y="674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30" name="テキスト ボックス 32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31" name="テキスト ボックス 33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32" name="テキスト ボックス 33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33" name="テキスト ボックス 33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4" name="テキスト ボックス 33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167640</xdr:rowOff>
    </xdr:from>
    <xdr:to>
      <xdr:col>82</xdr:col>
      <xdr:colOff>158750</xdr:colOff>
      <xdr:row>35</xdr:row>
      <xdr:rowOff>97790</xdr:rowOff>
    </xdr:to>
    <xdr:sp macro="" textlink="">
      <xdr:nvSpPr>
        <xdr:cNvPr id="335" name="楕円 334"/>
        <xdr:cNvSpPr/>
      </xdr:nvSpPr>
      <xdr:spPr>
        <a:xfrm>
          <a:off x="164592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12717</xdr:rowOff>
    </xdr:from>
    <xdr:ext cx="762000" cy="259045"/>
    <xdr:sp macro="" textlink="">
      <xdr:nvSpPr>
        <xdr:cNvPr id="336" name="補助費等該当値テキスト"/>
        <xdr:cNvSpPr txBox="1"/>
      </xdr:nvSpPr>
      <xdr:spPr>
        <a:xfrm>
          <a:off x="16598900" y="584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34</xdr:row>
      <xdr:rowOff>121920</xdr:rowOff>
    </xdr:from>
    <xdr:to>
      <xdr:col>78</xdr:col>
      <xdr:colOff>120650</xdr:colOff>
      <xdr:row>35</xdr:row>
      <xdr:rowOff>52070</xdr:rowOff>
    </xdr:to>
    <xdr:sp macro="" textlink="">
      <xdr:nvSpPr>
        <xdr:cNvPr id="337" name="楕円 336"/>
        <xdr:cNvSpPr/>
      </xdr:nvSpPr>
      <xdr:spPr>
        <a:xfrm>
          <a:off x="15621000" y="595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62247</xdr:rowOff>
    </xdr:from>
    <xdr:ext cx="736600" cy="259045"/>
    <xdr:sp macro="" textlink="">
      <xdr:nvSpPr>
        <xdr:cNvPr id="338" name="テキスト ボックス 337"/>
        <xdr:cNvSpPr txBox="1"/>
      </xdr:nvSpPr>
      <xdr:spPr>
        <a:xfrm>
          <a:off x="15290800" y="5720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87630</xdr:rowOff>
    </xdr:from>
    <xdr:to>
      <xdr:col>74</xdr:col>
      <xdr:colOff>31750</xdr:colOff>
      <xdr:row>36</xdr:row>
      <xdr:rowOff>17780</xdr:rowOff>
    </xdr:to>
    <xdr:sp macro="" textlink="">
      <xdr:nvSpPr>
        <xdr:cNvPr id="339" name="楕円 338"/>
        <xdr:cNvSpPr/>
      </xdr:nvSpPr>
      <xdr:spPr>
        <a:xfrm>
          <a:off x="14732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27957</xdr:rowOff>
    </xdr:from>
    <xdr:ext cx="762000" cy="259045"/>
    <xdr:sp macro="" textlink="">
      <xdr:nvSpPr>
        <xdr:cNvPr id="340" name="テキスト ボックス 339"/>
        <xdr:cNvSpPr txBox="1"/>
      </xdr:nvSpPr>
      <xdr:spPr>
        <a:xfrm>
          <a:off x="14401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87630</xdr:rowOff>
    </xdr:from>
    <xdr:to>
      <xdr:col>69</xdr:col>
      <xdr:colOff>142875</xdr:colOff>
      <xdr:row>36</xdr:row>
      <xdr:rowOff>17780</xdr:rowOff>
    </xdr:to>
    <xdr:sp macro="" textlink="">
      <xdr:nvSpPr>
        <xdr:cNvPr id="341" name="楕円 340"/>
        <xdr:cNvSpPr/>
      </xdr:nvSpPr>
      <xdr:spPr>
        <a:xfrm>
          <a:off x="13843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27957</xdr:rowOff>
    </xdr:from>
    <xdr:ext cx="762000" cy="259045"/>
    <xdr:sp macro="" textlink="">
      <xdr:nvSpPr>
        <xdr:cNvPr id="342" name="テキスト ボックス 341"/>
        <xdr:cNvSpPr txBox="1"/>
      </xdr:nvSpPr>
      <xdr:spPr>
        <a:xfrm>
          <a:off x="13512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64770</xdr:rowOff>
    </xdr:from>
    <xdr:to>
      <xdr:col>65</xdr:col>
      <xdr:colOff>53975</xdr:colOff>
      <xdr:row>35</xdr:row>
      <xdr:rowOff>166370</xdr:rowOff>
    </xdr:to>
    <xdr:sp macro="" textlink="">
      <xdr:nvSpPr>
        <xdr:cNvPr id="343" name="楕円 342"/>
        <xdr:cNvSpPr/>
      </xdr:nvSpPr>
      <xdr:spPr>
        <a:xfrm>
          <a:off x="12954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5097</xdr:rowOff>
    </xdr:from>
    <xdr:ext cx="762000" cy="259045"/>
    <xdr:sp macro="" textlink="">
      <xdr:nvSpPr>
        <xdr:cNvPr id="344" name="テキスト ボックス 343"/>
        <xdr:cNvSpPr txBox="1"/>
      </xdr:nvSpPr>
      <xdr:spPr>
        <a:xfrm>
          <a:off x="12623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5" name="正方形/長方形 34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6" name="正方形/長方形 34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7" name="正方形/長方形 34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8" name="正方形/長方形 34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9" name="正方形/長方形 34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50" name="正方形/長方形 34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51" name="正方形/長方形 35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2" name="正方形/長方形 35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53" name="正方形/長方形 35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4" name="正方形/長方形 35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5" name="テキスト ボックス 35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類似団体では</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上位</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に位置する。経常経費充当一般財源（分子）は、前年度比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30</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減</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348</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億円となったものの、経常一般財源（分母）が</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普通交付税や臨時財政対策債等の減少</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により</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1.1</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ポイント</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低下</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。一人あたり市債残高は、令和</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年度末は</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546</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千円</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人で、中期財政計画（平成</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27</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年度から令和</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年度まで）における計画値</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577</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千円</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人以下を達成している。</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ja-JP" altLang="en-US" sz="13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56" name="テキスト ボックス 35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7" name="直線コネクタ 35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8" name="テキスト ボックス 35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9" name="直線コネクタ 35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60" name="テキスト ボックス 35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61" name="直線コネクタ 36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62" name="テキスト ボックス 36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63" name="直線コネクタ 36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64" name="テキスト ボックス 36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5" name="直線コネクタ 36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6" name="テキスト ボックス 36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7" name="直線コネクタ 36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8" name="テキスト ボックス 36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9" name="直線コネクタ 36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70" name="テキスト ボックス 36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7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12700</xdr:rowOff>
    </xdr:from>
    <xdr:to>
      <xdr:col>24</xdr:col>
      <xdr:colOff>25400</xdr:colOff>
      <xdr:row>81</xdr:row>
      <xdr:rowOff>165100</xdr:rowOff>
    </xdr:to>
    <xdr:cxnSp macro="">
      <xdr:nvCxnSpPr>
        <xdr:cNvPr id="372" name="直線コネクタ 371"/>
        <xdr:cNvCxnSpPr/>
      </xdr:nvCxnSpPr>
      <xdr:spPr>
        <a:xfrm flipV="1">
          <a:off x="4826000" y="1252855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137177</xdr:rowOff>
    </xdr:from>
    <xdr:ext cx="762000" cy="259045"/>
    <xdr:sp macro="" textlink="">
      <xdr:nvSpPr>
        <xdr:cNvPr id="373" name="公債費最小値テキスト"/>
        <xdr:cNvSpPr txBox="1"/>
      </xdr:nvSpPr>
      <xdr:spPr>
        <a:xfrm>
          <a:off x="4914900" y="14024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165100</xdr:rowOff>
    </xdr:from>
    <xdr:to>
      <xdr:col>24</xdr:col>
      <xdr:colOff>114300</xdr:colOff>
      <xdr:row>81</xdr:row>
      <xdr:rowOff>165100</xdr:rowOff>
    </xdr:to>
    <xdr:cxnSp macro="">
      <xdr:nvCxnSpPr>
        <xdr:cNvPr id="374" name="直線コネクタ 373"/>
        <xdr:cNvCxnSpPr/>
      </xdr:nvCxnSpPr>
      <xdr:spPr>
        <a:xfrm>
          <a:off x="4737100" y="14052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99077</xdr:rowOff>
    </xdr:from>
    <xdr:ext cx="762000" cy="259045"/>
    <xdr:sp macro="" textlink="">
      <xdr:nvSpPr>
        <xdr:cNvPr id="375" name="公債費最大値テキスト"/>
        <xdr:cNvSpPr txBox="1"/>
      </xdr:nvSpPr>
      <xdr:spPr>
        <a:xfrm>
          <a:off x="4914900" y="12272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12700</xdr:rowOff>
    </xdr:from>
    <xdr:to>
      <xdr:col>24</xdr:col>
      <xdr:colOff>114300</xdr:colOff>
      <xdr:row>73</xdr:row>
      <xdr:rowOff>12700</xdr:rowOff>
    </xdr:to>
    <xdr:cxnSp macro="">
      <xdr:nvCxnSpPr>
        <xdr:cNvPr id="376" name="直線コネクタ 375"/>
        <xdr:cNvCxnSpPr/>
      </xdr:nvCxnSpPr>
      <xdr:spPr>
        <a:xfrm>
          <a:off x="4737100" y="12528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74</xdr:row>
      <xdr:rowOff>88900</xdr:rowOff>
    </xdr:from>
    <xdr:to>
      <xdr:col>24</xdr:col>
      <xdr:colOff>25400</xdr:colOff>
      <xdr:row>75</xdr:row>
      <xdr:rowOff>127000</xdr:rowOff>
    </xdr:to>
    <xdr:cxnSp macro="">
      <xdr:nvCxnSpPr>
        <xdr:cNvPr id="377" name="直線コネクタ 376"/>
        <xdr:cNvCxnSpPr/>
      </xdr:nvCxnSpPr>
      <xdr:spPr>
        <a:xfrm flipV="1">
          <a:off x="3987800" y="12776200"/>
          <a:ext cx="8382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105427</xdr:rowOff>
    </xdr:from>
    <xdr:ext cx="762000" cy="259045"/>
    <xdr:sp macro="" textlink="">
      <xdr:nvSpPr>
        <xdr:cNvPr id="378" name="公債費平均値テキスト"/>
        <xdr:cNvSpPr txBox="1"/>
      </xdr:nvSpPr>
      <xdr:spPr>
        <a:xfrm>
          <a:off x="4914900" y="131356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133350</xdr:rowOff>
    </xdr:from>
    <xdr:to>
      <xdr:col>24</xdr:col>
      <xdr:colOff>76200</xdr:colOff>
      <xdr:row>77</xdr:row>
      <xdr:rowOff>63500</xdr:rowOff>
    </xdr:to>
    <xdr:sp macro="" textlink="">
      <xdr:nvSpPr>
        <xdr:cNvPr id="379" name="フローチャート: 判断 378"/>
        <xdr:cNvSpPr/>
      </xdr:nvSpPr>
      <xdr:spPr>
        <a:xfrm>
          <a:off x="47752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127000</xdr:rowOff>
    </xdr:from>
    <xdr:to>
      <xdr:col>19</xdr:col>
      <xdr:colOff>187325</xdr:colOff>
      <xdr:row>76</xdr:row>
      <xdr:rowOff>69850</xdr:rowOff>
    </xdr:to>
    <xdr:cxnSp macro="">
      <xdr:nvCxnSpPr>
        <xdr:cNvPr id="380" name="直線コネクタ 379"/>
        <xdr:cNvCxnSpPr/>
      </xdr:nvCxnSpPr>
      <xdr:spPr>
        <a:xfrm flipV="1">
          <a:off x="3098800" y="129857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114300</xdr:rowOff>
    </xdr:from>
    <xdr:to>
      <xdr:col>20</xdr:col>
      <xdr:colOff>38100</xdr:colOff>
      <xdr:row>77</xdr:row>
      <xdr:rowOff>44450</xdr:rowOff>
    </xdr:to>
    <xdr:sp macro="" textlink="">
      <xdr:nvSpPr>
        <xdr:cNvPr id="381" name="フローチャート: 判断 380"/>
        <xdr:cNvSpPr/>
      </xdr:nvSpPr>
      <xdr:spPr>
        <a:xfrm>
          <a:off x="3937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29227</xdr:rowOff>
    </xdr:from>
    <xdr:ext cx="736600" cy="259045"/>
    <xdr:sp macro="" textlink="">
      <xdr:nvSpPr>
        <xdr:cNvPr id="382" name="テキスト ボックス 381"/>
        <xdr:cNvSpPr txBox="1"/>
      </xdr:nvSpPr>
      <xdr:spPr>
        <a:xfrm>
          <a:off x="3606800" y="13230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69850</xdr:rowOff>
    </xdr:from>
    <xdr:to>
      <xdr:col>15</xdr:col>
      <xdr:colOff>98425</xdr:colOff>
      <xdr:row>76</xdr:row>
      <xdr:rowOff>88900</xdr:rowOff>
    </xdr:to>
    <xdr:cxnSp macro="">
      <xdr:nvCxnSpPr>
        <xdr:cNvPr id="383" name="直線コネクタ 382"/>
        <xdr:cNvCxnSpPr/>
      </xdr:nvCxnSpPr>
      <xdr:spPr>
        <a:xfrm flipV="1">
          <a:off x="2209800" y="131000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76200</xdr:rowOff>
    </xdr:from>
    <xdr:to>
      <xdr:col>15</xdr:col>
      <xdr:colOff>149225</xdr:colOff>
      <xdr:row>78</xdr:row>
      <xdr:rowOff>6350</xdr:rowOff>
    </xdr:to>
    <xdr:sp macro="" textlink="">
      <xdr:nvSpPr>
        <xdr:cNvPr id="384" name="フローチャート: 判断 383"/>
        <xdr:cNvSpPr/>
      </xdr:nvSpPr>
      <xdr:spPr>
        <a:xfrm>
          <a:off x="3048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162577</xdr:rowOff>
    </xdr:from>
    <xdr:ext cx="762000" cy="259045"/>
    <xdr:sp macro="" textlink="">
      <xdr:nvSpPr>
        <xdr:cNvPr id="385" name="テキスト ボックス 384"/>
        <xdr:cNvSpPr txBox="1"/>
      </xdr:nvSpPr>
      <xdr:spPr>
        <a:xfrm>
          <a:off x="2717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12700</xdr:rowOff>
    </xdr:from>
    <xdr:to>
      <xdr:col>11</xdr:col>
      <xdr:colOff>9525</xdr:colOff>
      <xdr:row>76</xdr:row>
      <xdr:rowOff>88900</xdr:rowOff>
    </xdr:to>
    <xdr:cxnSp macro="">
      <xdr:nvCxnSpPr>
        <xdr:cNvPr id="386" name="直線コネクタ 385"/>
        <xdr:cNvCxnSpPr/>
      </xdr:nvCxnSpPr>
      <xdr:spPr>
        <a:xfrm>
          <a:off x="1320800" y="130429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114300</xdr:rowOff>
    </xdr:from>
    <xdr:to>
      <xdr:col>11</xdr:col>
      <xdr:colOff>60325</xdr:colOff>
      <xdr:row>78</xdr:row>
      <xdr:rowOff>44450</xdr:rowOff>
    </xdr:to>
    <xdr:sp macro="" textlink="">
      <xdr:nvSpPr>
        <xdr:cNvPr id="387" name="フローチャート: 判断 386"/>
        <xdr:cNvSpPr/>
      </xdr:nvSpPr>
      <xdr:spPr>
        <a:xfrm>
          <a:off x="2159000" y="1331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29227</xdr:rowOff>
    </xdr:from>
    <xdr:ext cx="762000" cy="259045"/>
    <xdr:sp macro="" textlink="">
      <xdr:nvSpPr>
        <xdr:cNvPr id="388" name="テキスト ボックス 387"/>
        <xdr:cNvSpPr txBox="1"/>
      </xdr:nvSpPr>
      <xdr:spPr>
        <a:xfrm>
          <a:off x="1828800" y="1340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133350</xdr:rowOff>
    </xdr:from>
    <xdr:to>
      <xdr:col>6</xdr:col>
      <xdr:colOff>171450</xdr:colOff>
      <xdr:row>78</xdr:row>
      <xdr:rowOff>63500</xdr:rowOff>
    </xdr:to>
    <xdr:sp macro="" textlink="">
      <xdr:nvSpPr>
        <xdr:cNvPr id="389" name="フローチャート: 判断 388"/>
        <xdr:cNvSpPr/>
      </xdr:nvSpPr>
      <xdr:spPr>
        <a:xfrm>
          <a:off x="1270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48277</xdr:rowOff>
    </xdr:from>
    <xdr:ext cx="762000" cy="259045"/>
    <xdr:sp macro="" textlink="">
      <xdr:nvSpPr>
        <xdr:cNvPr id="390" name="テキスト ボックス 389"/>
        <xdr:cNvSpPr txBox="1"/>
      </xdr:nvSpPr>
      <xdr:spPr>
        <a:xfrm>
          <a:off x="939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91" name="テキスト ボックス 39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92" name="テキスト ボックス 39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93" name="テキスト ボックス 39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94" name="テキスト ボックス 39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5" name="テキスト ボックス 39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38100</xdr:rowOff>
    </xdr:from>
    <xdr:to>
      <xdr:col>24</xdr:col>
      <xdr:colOff>76200</xdr:colOff>
      <xdr:row>74</xdr:row>
      <xdr:rowOff>139700</xdr:rowOff>
    </xdr:to>
    <xdr:sp macro="" textlink="">
      <xdr:nvSpPr>
        <xdr:cNvPr id="396" name="楕円 395"/>
        <xdr:cNvSpPr/>
      </xdr:nvSpPr>
      <xdr:spPr>
        <a:xfrm>
          <a:off x="4775200" y="1272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54627</xdr:rowOff>
    </xdr:from>
    <xdr:ext cx="762000" cy="259045"/>
    <xdr:sp macro="" textlink="">
      <xdr:nvSpPr>
        <xdr:cNvPr id="397" name="公債費該当値テキスト"/>
        <xdr:cNvSpPr txBox="1"/>
      </xdr:nvSpPr>
      <xdr:spPr>
        <a:xfrm>
          <a:off x="4914900" y="1257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76200</xdr:rowOff>
    </xdr:from>
    <xdr:to>
      <xdr:col>20</xdr:col>
      <xdr:colOff>38100</xdr:colOff>
      <xdr:row>76</xdr:row>
      <xdr:rowOff>6350</xdr:rowOff>
    </xdr:to>
    <xdr:sp macro="" textlink="">
      <xdr:nvSpPr>
        <xdr:cNvPr id="398" name="楕円 397"/>
        <xdr:cNvSpPr/>
      </xdr:nvSpPr>
      <xdr:spPr>
        <a:xfrm>
          <a:off x="3937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16527</xdr:rowOff>
    </xdr:from>
    <xdr:ext cx="736600" cy="259045"/>
    <xdr:sp macro="" textlink="">
      <xdr:nvSpPr>
        <xdr:cNvPr id="399" name="テキスト ボックス 398"/>
        <xdr:cNvSpPr txBox="1"/>
      </xdr:nvSpPr>
      <xdr:spPr>
        <a:xfrm>
          <a:off x="3606800" y="1270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19050</xdr:rowOff>
    </xdr:from>
    <xdr:to>
      <xdr:col>15</xdr:col>
      <xdr:colOff>149225</xdr:colOff>
      <xdr:row>76</xdr:row>
      <xdr:rowOff>120650</xdr:rowOff>
    </xdr:to>
    <xdr:sp macro="" textlink="">
      <xdr:nvSpPr>
        <xdr:cNvPr id="400" name="楕円 399"/>
        <xdr:cNvSpPr/>
      </xdr:nvSpPr>
      <xdr:spPr>
        <a:xfrm>
          <a:off x="3048000" y="1304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130827</xdr:rowOff>
    </xdr:from>
    <xdr:ext cx="762000" cy="259045"/>
    <xdr:sp macro="" textlink="">
      <xdr:nvSpPr>
        <xdr:cNvPr id="401" name="テキスト ボックス 400"/>
        <xdr:cNvSpPr txBox="1"/>
      </xdr:nvSpPr>
      <xdr:spPr>
        <a:xfrm>
          <a:off x="2717800" y="1281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38100</xdr:rowOff>
    </xdr:from>
    <xdr:to>
      <xdr:col>11</xdr:col>
      <xdr:colOff>60325</xdr:colOff>
      <xdr:row>76</xdr:row>
      <xdr:rowOff>139700</xdr:rowOff>
    </xdr:to>
    <xdr:sp macro="" textlink="">
      <xdr:nvSpPr>
        <xdr:cNvPr id="402" name="楕円 401"/>
        <xdr:cNvSpPr/>
      </xdr:nvSpPr>
      <xdr:spPr>
        <a:xfrm>
          <a:off x="21590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149877</xdr:rowOff>
    </xdr:from>
    <xdr:ext cx="762000" cy="259045"/>
    <xdr:sp macro="" textlink="">
      <xdr:nvSpPr>
        <xdr:cNvPr id="403" name="テキスト ボックス 402"/>
        <xdr:cNvSpPr txBox="1"/>
      </xdr:nvSpPr>
      <xdr:spPr>
        <a:xfrm>
          <a:off x="18288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133350</xdr:rowOff>
    </xdr:from>
    <xdr:to>
      <xdr:col>6</xdr:col>
      <xdr:colOff>171450</xdr:colOff>
      <xdr:row>76</xdr:row>
      <xdr:rowOff>63500</xdr:rowOff>
    </xdr:to>
    <xdr:sp macro="" textlink="">
      <xdr:nvSpPr>
        <xdr:cNvPr id="404" name="楕円 403"/>
        <xdr:cNvSpPr/>
      </xdr:nvSpPr>
      <xdr:spPr>
        <a:xfrm>
          <a:off x="1270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73677</xdr:rowOff>
    </xdr:from>
    <xdr:ext cx="762000" cy="259045"/>
    <xdr:sp macro="" textlink="">
      <xdr:nvSpPr>
        <xdr:cNvPr id="405" name="テキスト ボックス 404"/>
        <xdr:cNvSpPr txBox="1"/>
      </xdr:nvSpPr>
      <xdr:spPr>
        <a:xfrm>
          <a:off x="939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6" name="正方形/長方形 40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7" name="正方形/長方形 40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8" name="正方形/長方形 40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9" name="正方形/長方形 40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10" name="正方形/長方形 40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11" name="正方形/長方形 41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12" name="正方形/長方形 41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13" name="正方形/長方形 41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14" name="正方形/長方形 41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5" name="正方形/長方形 41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6" name="テキスト ボックス 41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類似団体の中では上位に位置する。令和</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年度の公債費以外の経常収支比率は、</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74.7</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％と、前年度から</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3.1</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ポイント</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上昇し</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ている。</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主な要因は、</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GIGA</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スクールへの対応にかかる経費やエネルギー価格上昇に伴う光熱費のほか</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障害者自立支援給付件数や保育児童数の増</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に</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伴う扶助費の増</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より、経常一般財源（分母）の増が経常経費充当一般財源（分子）の増を</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下</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回ったことによるもの。</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ja-JP" altLang="en-US"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62</xdr:col>
      <xdr:colOff>6350</xdr:colOff>
      <xdr:row>69</xdr:row>
      <xdr:rowOff>107950</xdr:rowOff>
    </xdr:from>
    <xdr:ext cx="298543" cy="225703"/>
    <xdr:sp macro="" textlink="">
      <xdr:nvSpPr>
        <xdr:cNvPr id="417" name="テキスト ボックス 41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8" name="直線コネクタ 41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9" name="テキスト ボックス 41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20" name="直線コネクタ 419"/>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21" name="テキスト ボックス 420"/>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22" name="直線コネクタ 421"/>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23" name="テキスト ボックス 422"/>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24" name="直線コネクタ 423"/>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25" name="テキスト ボックス 424"/>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26" name="直線コネクタ 425"/>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27" name="テキスト ボックス 426"/>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28" name="直線コネクタ 427"/>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29" name="テキスト ボックス 428"/>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30" name="直線コネクタ 429"/>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31" name="テキスト ボックス 430"/>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32" name="直線コネクタ 43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33" name="テキスト ボックス 43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3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91622</xdr:rowOff>
    </xdr:from>
    <xdr:to>
      <xdr:col>82</xdr:col>
      <xdr:colOff>107950</xdr:colOff>
      <xdr:row>81</xdr:row>
      <xdr:rowOff>58964</xdr:rowOff>
    </xdr:to>
    <xdr:cxnSp macro="">
      <xdr:nvCxnSpPr>
        <xdr:cNvPr id="435" name="直線コネクタ 434"/>
        <xdr:cNvCxnSpPr/>
      </xdr:nvCxnSpPr>
      <xdr:spPr>
        <a:xfrm flipV="1">
          <a:off x="16510000" y="12607472"/>
          <a:ext cx="0" cy="13389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31041</xdr:rowOff>
    </xdr:from>
    <xdr:ext cx="762000" cy="259045"/>
    <xdr:sp macro="" textlink="">
      <xdr:nvSpPr>
        <xdr:cNvPr id="436" name="公債費以外最小値テキスト"/>
        <xdr:cNvSpPr txBox="1"/>
      </xdr:nvSpPr>
      <xdr:spPr>
        <a:xfrm>
          <a:off x="16598900" y="1391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58964</xdr:rowOff>
    </xdr:from>
    <xdr:to>
      <xdr:col>82</xdr:col>
      <xdr:colOff>196850</xdr:colOff>
      <xdr:row>81</xdr:row>
      <xdr:rowOff>58964</xdr:rowOff>
    </xdr:to>
    <xdr:cxnSp macro="">
      <xdr:nvCxnSpPr>
        <xdr:cNvPr id="437" name="直線コネクタ 436"/>
        <xdr:cNvCxnSpPr/>
      </xdr:nvCxnSpPr>
      <xdr:spPr>
        <a:xfrm>
          <a:off x="16421100" y="13946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6549</xdr:rowOff>
    </xdr:from>
    <xdr:ext cx="762000" cy="259045"/>
    <xdr:sp macro="" textlink="">
      <xdr:nvSpPr>
        <xdr:cNvPr id="438" name="公債費以外最大値テキスト"/>
        <xdr:cNvSpPr txBox="1"/>
      </xdr:nvSpPr>
      <xdr:spPr>
        <a:xfrm>
          <a:off x="16598900" y="12350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91622</xdr:rowOff>
    </xdr:from>
    <xdr:to>
      <xdr:col>82</xdr:col>
      <xdr:colOff>196850</xdr:colOff>
      <xdr:row>73</xdr:row>
      <xdr:rowOff>91622</xdr:rowOff>
    </xdr:to>
    <xdr:cxnSp macro="">
      <xdr:nvCxnSpPr>
        <xdr:cNvPr id="439" name="直線コネクタ 438"/>
        <xdr:cNvCxnSpPr/>
      </xdr:nvCxnSpPr>
      <xdr:spPr>
        <a:xfrm>
          <a:off x="16421100" y="12607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72</xdr:row>
      <xdr:rowOff>67128</xdr:rowOff>
    </xdr:from>
    <xdr:to>
      <xdr:col>82</xdr:col>
      <xdr:colOff>107950</xdr:colOff>
      <xdr:row>74</xdr:row>
      <xdr:rowOff>61685</xdr:rowOff>
    </xdr:to>
    <xdr:cxnSp macro="">
      <xdr:nvCxnSpPr>
        <xdr:cNvPr id="440" name="直線コネクタ 439"/>
        <xdr:cNvCxnSpPr/>
      </xdr:nvCxnSpPr>
      <xdr:spPr>
        <a:xfrm>
          <a:off x="15671800" y="12411528"/>
          <a:ext cx="838200" cy="337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42834</xdr:rowOff>
    </xdr:from>
    <xdr:ext cx="762000" cy="259045"/>
    <xdr:sp macro="" textlink="">
      <xdr:nvSpPr>
        <xdr:cNvPr id="441" name="公債費以外平均値テキスト"/>
        <xdr:cNvSpPr txBox="1"/>
      </xdr:nvSpPr>
      <xdr:spPr>
        <a:xfrm>
          <a:off x="16598900" y="13073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70757</xdr:rowOff>
    </xdr:from>
    <xdr:to>
      <xdr:col>82</xdr:col>
      <xdr:colOff>158750</xdr:colOff>
      <xdr:row>77</xdr:row>
      <xdr:rowOff>907</xdr:rowOff>
    </xdr:to>
    <xdr:sp macro="" textlink="">
      <xdr:nvSpPr>
        <xdr:cNvPr id="442" name="フローチャート: 判断 441"/>
        <xdr:cNvSpPr/>
      </xdr:nvSpPr>
      <xdr:spPr>
        <a:xfrm>
          <a:off x="16459200" y="13100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72</xdr:row>
      <xdr:rowOff>67128</xdr:rowOff>
    </xdr:from>
    <xdr:to>
      <xdr:col>78</xdr:col>
      <xdr:colOff>69850</xdr:colOff>
      <xdr:row>74</xdr:row>
      <xdr:rowOff>137885</xdr:rowOff>
    </xdr:to>
    <xdr:cxnSp macro="">
      <xdr:nvCxnSpPr>
        <xdr:cNvPr id="443" name="直線コネクタ 442"/>
        <xdr:cNvCxnSpPr/>
      </xdr:nvCxnSpPr>
      <xdr:spPr>
        <a:xfrm flipV="1">
          <a:off x="14782800" y="12411528"/>
          <a:ext cx="889000" cy="413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74</xdr:row>
      <xdr:rowOff>54428</xdr:rowOff>
    </xdr:from>
    <xdr:to>
      <xdr:col>78</xdr:col>
      <xdr:colOff>120650</xdr:colOff>
      <xdr:row>74</xdr:row>
      <xdr:rowOff>156028</xdr:rowOff>
    </xdr:to>
    <xdr:sp macro="" textlink="">
      <xdr:nvSpPr>
        <xdr:cNvPr id="444" name="フローチャート: 判断 443"/>
        <xdr:cNvSpPr/>
      </xdr:nvSpPr>
      <xdr:spPr>
        <a:xfrm>
          <a:off x="15621000" y="12741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140805</xdr:rowOff>
    </xdr:from>
    <xdr:ext cx="736600" cy="259045"/>
    <xdr:sp macro="" textlink="">
      <xdr:nvSpPr>
        <xdr:cNvPr id="445" name="テキスト ボックス 444"/>
        <xdr:cNvSpPr txBox="1"/>
      </xdr:nvSpPr>
      <xdr:spPr>
        <a:xfrm>
          <a:off x="15290800" y="12828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137885</xdr:rowOff>
    </xdr:from>
    <xdr:to>
      <xdr:col>73</xdr:col>
      <xdr:colOff>180975</xdr:colOff>
      <xdr:row>74</xdr:row>
      <xdr:rowOff>148772</xdr:rowOff>
    </xdr:to>
    <xdr:cxnSp macro="">
      <xdr:nvCxnSpPr>
        <xdr:cNvPr id="446" name="直線コネクタ 445"/>
        <xdr:cNvCxnSpPr/>
      </xdr:nvCxnSpPr>
      <xdr:spPr>
        <a:xfrm flipV="1">
          <a:off x="13893800" y="12825185"/>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136071</xdr:rowOff>
    </xdr:from>
    <xdr:to>
      <xdr:col>74</xdr:col>
      <xdr:colOff>31750</xdr:colOff>
      <xdr:row>77</xdr:row>
      <xdr:rowOff>66221</xdr:rowOff>
    </xdr:to>
    <xdr:sp macro="" textlink="">
      <xdr:nvSpPr>
        <xdr:cNvPr id="447" name="フローチャート: 判断 446"/>
        <xdr:cNvSpPr/>
      </xdr:nvSpPr>
      <xdr:spPr>
        <a:xfrm>
          <a:off x="14732000" y="13166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50998</xdr:rowOff>
    </xdr:from>
    <xdr:ext cx="762000" cy="259045"/>
    <xdr:sp macro="" textlink="">
      <xdr:nvSpPr>
        <xdr:cNvPr id="448" name="テキスト ボックス 447"/>
        <xdr:cNvSpPr txBox="1"/>
      </xdr:nvSpPr>
      <xdr:spPr>
        <a:xfrm>
          <a:off x="14401800" y="13252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73</xdr:row>
      <xdr:rowOff>48078</xdr:rowOff>
    </xdr:from>
    <xdr:to>
      <xdr:col>69</xdr:col>
      <xdr:colOff>92075</xdr:colOff>
      <xdr:row>74</xdr:row>
      <xdr:rowOff>148772</xdr:rowOff>
    </xdr:to>
    <xdr:cxnSp macro="">
      <xdr:nvCxnSpPr>
        <xdr:cNvPr id="449" name="直線コネクタ 448"/>
        <xdr:cNvCxnSpPr/>
      </xdr:nvCxnSpPr>
      <xdr:spPr>
        <a:xfrm>
          <a:off x="13004800" y="12563928"/>
          <a:ext cx="889000" cy="272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114300</xdr:rowOff>
    </xdr:from>
    <xdr:to>
      <xdr:col>69</xdr:col>
      <xdr:colOff>142875</xdr:colOff>
      <xdr:row>77</xdr:row>
      <xdr:rowOff>44450</xdr:rowOff>
    </xdr:to>
    <xdr:sp macro="" textlink="">
      <xdr:nvSpPr>
        <xdr:cNvPr id="450" name="フローチャート: 判断 449"/>
        <xdr:cNvSpPr/>
      </xdr:nvSpPr>
      <xdr:spPr>
        <a:xfrm>
          <a:off x="13843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29227</xdr:rowOff>
    </xdr:from>
    <xdr:ext cx="762000" cy="259045"/>
    <xdr:sp macro="" textlink="">
      <xdr:nvSpPr>
        <xdr:cNvPr id="451" name="テキスト ボックス 450"/>
        <xdr:cNvSpPr txBox="1"/>
      </xdr:nvSpPr>
      <xdr:spPr>
        <a:xfrm>
          <a:off x="13512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38100</xdr:rowOff>
    </xdr:from>
    <xdr:to>
      <xdr:col>65</xdr:col>
      <xdr:colOff>53975</xdr:colOff>
      <xdr:row>76</xdr:row>
      <xdr:rowOff>139700</xdr:rowOff>
    </xdr:to>
    <xdr:sp macro="" textlink="">
      <xdr:nvSpPr>
        <xdr:cNvPr id="452" name="フローチャート: 判断 451"/>
        <xdr:cNvSpPr/>
      </xdr:nvSpPr>
      <xdr:spPr>
        <a:xfrm>
          <a:off x="12954000" y="1306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124477</xdr:rowOff>
    </xdr:from>
    <xdr:ext cx="762000" cy="259045"/>
    <xdr:sp macro="" textlink="">
      <xdr:nvSpPr>
        <xdr:cNvPr id="453" name="テキスト ボックス 452"/>
        <xdr:cNvSpPr txBox="1"/>
      </xdr:nvSpPr>
      <xdr:spPr>
        <a:xfrm>
          <a:off x="12623800" y="1315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54" name="テキスト ボックス 45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55" name="テキスト ボックス 45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56" name="テキスト ボックス 45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57" name="テキスト ボックス 45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8" name="テキスト ボックス 45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74</xdr:row>
      <xdr:rowOff>10885</xdr:rowOff>
    </xdr:from>
    <xdr:to>
      <xdr:col>82</xdr:col>
      <xdr:colOff>158750</xdr:colOff>
      <xdr:row>74</xdr:row>
      <xdr:rowOff>112485</xdr:rowOff>
    </xdr:to>
    <xdr:sp macro="" textlink="">
      <xdr:nvSpPr>
        <xdr:cNvPr id="459" name="楕円 458"/>
        <xdr:cNvSpPr/>
      </xdr:nvSpPr>
      <xdr:spPr>
        <a:xfrm>
          <a:off x="16459200" y="12698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73</xdr:row>
      <xdr:rowOff>27412</xdr:rowOff>
    </xdr:from>
    <xdr:ext cx="762000" cy="259045"/>
    <xdr:sp macro="" textlink="">
      <xdr:nvSpPr>
        <xdr:cNvPr id="460" name="公債費以外該当値テキスト"/>
        <xdr:cNvSpPr txBox="1"/>
      </xdr:nvSpPr>
      <xdr:spPr>
        <a:xfrm>
          <a:off x="16598900" y="12543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72</xdr:row>
      <xdr:rowOff>16328</xdr:rowOff>
    </xdr:from>
    <xdr:to>
      <xdr:col>78</xdr:col>
      <xdr:colOff>120650</xdr:colOff>
      <xdr:row>72</xdr:row>
      <xdr:rowOff>117928</xdr:rowOff>
    </xdr:to>
    <xdr:sp macro="" textlink="">
      <xdr:nvSpPr>
        <xdr:cNvPr id="461" name="楕円 460"/>
        <xdr:cNvSpPr/>
      </xdr:nvSpPr>
      <xdr:spPr>
        <a:xfrm>
          <a:off x="15621000" y="12360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70</xdr:row>
      <xdr:rowOff>128105</xdr:rowOff>
    </xdr:from>
    <xdr:ext cx="736600" cy="259045"/>
    <xdr:sp macro="" textlink="">
      <xdr:nvSpPr>
        <xdr:cNvPr id="462" name="テキスト ボックス 461"/>
        <xdr:cNvSpPr txBox="1"/>
      </xdr:nvSpPr>
      <xdr:spPr>
        <a:xfrm>
          <a:off x="15290800" y="12129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74</xdr:row>
      <xdr:rowOff>87085</xdr:rowOff>
    </xdr:from>
    <xdr:to>
      <xdr:col>74</xdr:col>
      <xdr:colOff>31750</xdr:colOff>
      <xdr:row>75</xdr:row>
      <xdr:rowOff>17235</xdr:rowOff>
    </xdr:to>
    <xdr:sp macro="" textlink="">
      <xdr:nvSpPr>
        <xdr:cNvPr id="463" name="楕円 462"/>
        <xdr:cNvSpPr/>
      </xdr:nvSpPr>
      <xdr:spPr>
        <a:xfrm>
          <a:off x="14732000" y="12774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27412</xdr:rowOff>
    </xdr:from>
    <xdr:ext cx="762000" cy="259045"/>
    <xdr:sp macro="" textlink="">
      <xdr:nvSpPr>
        <xdr:cNvPr id="464" name="テキスト ボックス 463"/>
        <xdr:cNvSpPr txBox="1"/>
      </xdr:nvSpPr>
      <xdr:spPr>
        <a:xfrm>
          <a:off x="14401800" y="12543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97972</xdr:rowOff>
    </xdr:from>
    <xdr:to>
      <xdr:col>69</xdr:col>
      <xdr:colOff>142875</xdr:colOff>
      <xdr:row>75</xdr:row>
      <xdr:rowOff>28122</xdr:rowOff>
    </xdr:to>
    <xdr:sp macro="" textlink="">
      <xdr:nvSpPr>
        <xdr:cNvPr id="465" name="楕円 464"/>
        <xdr:cNvSpPr/>
      </xdr:nvSpPr>
      <xdr:spPr>
        <a:xfrm>
          <a:off x="13843000" y="1278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38299</xdr:rowOff>
    </xdr:from>
    <xdr:ext cx="762000" cy="259045"/>
    <xdr:sp macro="" textlink="">
      <xdr:nvSpPr>
        <xdr:cNvPr id="466" name="テキスト ボックス 465"/>
        <xdr:cNvSpPr txBox="1"/>
      </xdr:nvSpPr>
      <xdr:spPr>
        <a:xfrm>
          <a:off x="13512800" y="1255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72</xdr:row>
      <xdr:rowOff>168728</xdr:rowOff>
    </xdr:from>
    <xdr:to>
      <xdr:col>65</xdr:col>
      <xdr:colOff>53975</xdr:colOff>
      <xdr:row>73</xdr:row>
      <xdr:rowOff>98878</xdr:rowOff>
    </xdr:to>
    <xdr:sp macro="" textlink="">
      <xdr:nvSpPr>
        <xdr:cNvPr id="467" name="楕円 466"/>
        <xdr:cNvSpPr/>
      </xdr:nvSpPr>
      <xdr:spPr>
        <a:xfrm>
          <a:off x="12954000" y="12513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71</xdr:row>
      <xdr:rowOff>109055</xdr:rowOff>
    </xdr:from>
    <xdr:ext cx="762000" cy="259045"/>
    <xdr:sp macro="" textlink="">
      <xdr:nvSpPr>
        <xdr:cNvPr id="468" name="テキスト ボックス 467"/>
        <xdr:cNvSpPr txBox="1"/>
      </xdr:nvSpPr>
      <xdr:spPr>
        <a:xfrm>
          <a:off x="12623800" y="12282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静岡県浜松市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4</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33617</xdr:rowOff>
    </xdr:from>
    <xdr:to>
      <xdr:col>29</xdr:col>
      <xdr:colOff>127000</xdr:colOff>
      <xdr:row>20</xdr:row>
      <xdr:rowOff>6528</xdr:rowOff>
    </xdr:to>
    <xdr:cxnSp macro="">
      <xdr:nvCxnSpPr>
        <xdr:cNvPr id="45" name="直線コネクタ 44"/>
        <xdr:cNvCxnSpPr/>
      </xdr:nvCxnSpPr>
      <xdr:spPr bwMode="auto">
        <a:xfrm flipV="1">
          <a:off x="5651500" y="2138642"/>
          <a:ext cx="0" cy="134451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150055</xdr:rowOff>
    </xdr:from>
    <xdr:ext cx="762000" cy="259045"/>
    <xdr:sp macro="" textlink="">
      <xdr:nvSpPr>
        <xdr:cNvPr id="46" name="人口1人当たり決算額の推移最小値テキスト130"/>
        <xdr:cNvSpPr txBox="1"/>
      </xdr:nvSpPr>
      <xdr:spPr>
        <a:xfrm>
          <a:off x="5740400" y="3455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81,912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6528</xdr:rowOff>
    </xdr:from>
    <xdr:to>
      <xdr:col>30</xdr:col>
      <xdr:colOff>25400</xdr:colOff>
      <xdr:row>20</xdr:row>
      <xdr:rowOff>6528</xdr:rowOff>
    </xdr:to>
    <xdr:cxnSp macro="">
      <xdr:nvCxnSpPr>
        <xdr:cNvPr id="47" name="直線コネクタ 46"/>
        <xdr:cNvCxnSpPr/>
      </xdr:nvCxnSpPr>
      <xdr:spPr bwMode="auto">
        <a:xfrm>
          <a:off x="5562600" y="34831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119994</xdr:rowOff>
    </xdr:from>
    <xdr:ext cx="762000" cy="259045"/>
    <xdr:sp macro="" textlink="">
      <xdr:nvSpPr>
        <xdr:cNvPr id="48" name="人口1人当たり決算額の推移最大値テキスト130"/>
        <xdr:cNvSpPr txBox="1"/>
      </xdr:nvSpPr>
      <xdr:spPr>
        <a:xfrm>
          <a:off x="5740400" y="1882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117,201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33617</xdr:rowOff>
    </xdr:from>
    <xdr:to>
      <xdr:col>30</xdr:col>
      <xdr:colOff>25400</xdr:colOff>
      <xdr:row>12</xdr:row>
      <xdr:rowOff>33617</xdr:rowOff>
    </xdr:to>
    <xdr:cxnSp macro="">
      <xdr:nvCxnSpPr>
        <xdr:cNvPr id="49" name="直線コネクタ 48"/>
        <xdr:cNvCxnSpPr/>
      </xdr:nvCxnSpPr>
      <xdr:spPr bwMode="auto">
        <a:xfrm>
          <a:off x="5562600" y="213864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111951</xdr:rowOff>
    </xdr:from>
    <xdr:to>
      <xdr:col>29</xdr:col>
      <xdr:colOff>127000</xdr:colOff>
      <xdr:row>16</xdr:row>
      <xdr:rowOff>159042</xdr:rowOff>
    </xdr:to>
    <xdr:cxnSp macro="">
      <xdr:nvCxnSpPr>
        <xdr:cNvPr id="50" name="直線コネクタ 49"/>
        <xdr:cNvCxnSpPr/>
      </xdr:nvCxnSpPr>
      <xdr:spPr bwMode="auto">
        <a:xfrm flipV="1">
          <a:off x="5003800" y="2902776"/>
          <a:ext cx="647700" cy="470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14</xdr:row>
      <xdr:rowOff>14089</xdr:rowOff>
    </xdr:from>
    <xdr:ext cx="762000" cy="259045"/>
    <xdr:sp macro="" textlink="">
      <xdr:nvSpPr>
        <xdr:cNvPr id="51" name="人口1人当たり決算額の推移平均値テキスト130"/>
        <xdr:cNvSpPr txBox="1"/>
      </xdr:nvSpPr>
      <xdr:spPr>
        <a:xfrm>
          <a:off x="5740400" y="24620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14</xdr:row>
      <xdr:rowOff>169012</xdr:rowOff>
    </xdr:from>
    <xdr:to>
      <xdr:col>29</xdr:col>
      <xdr:colOff>177800</xdr:colOff>
      <xdr:row>15</xdr:row>
      <xdr:rowOff>99162</xdr:rowOff>
    </xdr:to>
    <xdr:sp macro="" textlink="">
      <xdr:nvSpPr>
        <xdr:cNvPr id="52" name="フローチャート: 判断 51"/>
        <xdr:cNvSpPr/>
      </xdr:nvSpPr>
      <xdr:spPr bwMode="auto">
        <a:xfrm>
          <a:off x="5600700" y="26169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159042</xdr:rowOff>
    </xdr:from>
    <xdr:to>
      <xdr:col>26</xdr:col>
      <xdr:colOff>50800</xdr:colOff>
      <xdr:row>17</xdr:row>
      <xdr:rowOff>5766</xdr:rowOff>
    </xdr:to>
    <xdr:cxnSp macro="">
      <xdr:nvCxnSpPr>
        <xdr:cNvPr id="53" name="直線コネクタ 52"/>
        <xdr:cNvCxnSpPr/>
      </xdr:nvCxnSpPr>
      <xdr:spPr bwMode="auto">
        <a:xfrm flipV="1">
          <a:off x="4305300" y="2949867"/>
          <a:ext cx="698500" cy="181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15</xdr:row>
      <xdr:rowOff>30937</xdr:rowOff>
    </xdr:from>
    <xdr:to>
      <xdr:col>26</xdr:col>
      <xdr:colOff>101600</xdr:colOff>
      <xdr:row>15</xdr:row>
      <xdr:rowOff>132537</xdr:rowOff>
    </xdr:to>
    <xdr:sp macro="" textlink="">
      <xdr:nvSpPr>
        <xdr:cNvPr id="54" name="フローチャート: 判断 53"/>
        <xdr:cNvSpPr/>
      </xdr:nvSpPr>
      <xdr:spPr bwMode="auto">
        <a:xfrm>
          <a:off x="4953000" y="26503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13</xdr:row>
      <xdr:rowOff>142714</xdr:rowOff>
    </xdr:from>
    <xdr:ext cx="736600" cy="259045"/>
    <xdr:sp macro="" textlink="">
      <xdr:nvSpPr>
        <xdr:cNvPr id="55" name="テキスト ボックス 54"/>
        <xdr:cNvSpPr txBox="1"/>
      </xdr:nvSpPr>
      <xdr:spPr>
        <a:xfrm>
          <a:off x="4622800" y="24191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102,438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5766</xdr:rowOff>
    </xdr:from>
    <xdr:to>
      <xdr:col>22</xdr:col>
      <xdr:colOff>114300</xdr:colOff>
      <xdr:row>17</xdr:row>
      <xdr:rowOff>37198</xdr:rowOff>
    </xdr:to>
    <xdr:cxnSp macro="">
      <xdr:nvCxnSpPr>
        <xdr:cNvPr id="56" name="直線コネクタ 55"/>
        <xdr:cNvCxnSpPr/>
      </xdr:nvCxnSpPr>
      <xdr:spPr bwMode="auto">
        <a:xfrm flipV="1">
          <a:off x="3606800" y="2968041"/>
          <a:ext cx="698500" cy="314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15</xdr:row>
      <xdr:rowOff>38138</xdr:rowOff>
    </xdr:from>
    <xdr:to>
      <xdr:col>22</xdr:col>
      <xdr:colOff>165100</xdr:colOff>
      <xdr:row>15</xdr:row>
      <xdr:rowOff>139738</xdr:rowOff>
    </xdr:to>
    <xdr:sp macro="" textlink="">
      <xdr:nvSpPr>
        <xdr:cNvPr id="57" name="フローチャート: 判断 56"/>
        <xdr:cNvSpPr/>
      </xdr:nvSpPr>
      <xdr:spPr bwMode="auto">
        <a:xfrm>
          <a:off x="4254500" y="26575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13</xdr:row>
      <xdr:rowOff>149915</xdr:rowOff>
    </xdr:from>
    <xdr:ext cx="762000" cy="259045"/>
    <xdr:sp macro="" textlink="">
      <xdr:nvSpPr>
        <xdr:cNvPr id="58" name="テキスト ボックス 57"/>
        <xdr:cNvSpPr txBox="1"/>
      </xdr:nvSpPr>
      <xdr:spPr>
        <a:xfrm>
          <a:off x="3924300" y="2426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37198</xdr:rowOff>
    </xdr:from>
    <xdr:to>
      <xdr:col>18</xdr:col>
      <xdr:colOff>177800</xdr:colOff>
      <xdr:row>17</xdr:row>
      <xdr:rowOff>53734</xdr:rowOff>
    </xdr:to>
    <xdr:cxnSp macro="">
      <xdr:nvCxnSpPr>
        <xdr:cNvPr id="59" name="直線コネクタ 58"/>
        <xdr:cNvCxnSpPr/>
      </xdr:nvCxnSpPr>
      <xdr:spPr bwMode="auto">
        <a:xfrm flipV="1">
          <a:off x="2908300" y="2999473"/>
          <a:ext cx="698500" cy="165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15</xdr:row>
      <xdr:rowOff>71285</xdr:rowOff>
    </xdr:from>
    <xdr:to>
      <xdr:col>19</xdr:col>
      <xdr:colOff>38100</xdr:colOff>
      <xdr:row>16</xdr:row>
      <xdr:rowOff>1435</xdr:rowOff>
    </xdr:to>
    <xdr:sp macro="" textlink="">
      <xdr:nvSpPr>
        <xdr:cNvPr id="60" name="フローチャート: 判断 59"/>
        <xdr:cNvSpPr/>
      </xdr:nvSpPr>
      <xdr:spPr bwMode="auto">
        <a:xfrm>
          <a:off x="3556000" y="26906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11612</xdr:rowOff>
    </xdr:from>
    <xdr:ext cx="762000" cy="259045"/>
    <xdr:sp macro="" textlink="">
      <xdr:nvSpPr>
        <xdr:cNvPr id="61" name="テキスト ボックス 60"/>
        <xdr:cNvSpPr txBox="1"/>
      </xdr:nvSpPr>
      <xdr:spPr>
        <a:xfrm>
          <a:off x="3225800" y="245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15</xdr:row>
      <xdr:rowOff>77686</xdr:rowOff>
    </xdr:from>
    <xdr:to>
      <xdr:col>15</xdr:col>
      <xdr:colOff>101600</xdr:colOff>
      <xdr:row>16</xdr:row>
      <xdr:rowOff>7836</xdr:rowOff>
    </xdr:to>
    <xdr:sp macro="" textlink="">
      <xdr:nvSpPr>
        <xdr:cNvPr id="62" name="フローチャート: 判断 61"/>
        <xdr:cNvSpPr/>
      </xdr:nvSpPr>
      <xdr:spPr bwMode="auto">
        <a:xfrm>
          <a:off x="2857500" y="26970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18013</xdr:rowOff>
    </xdr:from>
    <xdr:ext cx="762000" cy="259045"/>
    <xdr:sp macro="" textlink="">
      <xdr:nvSpPr>
        <xdr:cNvPr id="63" name="テキスト ボックス 62"/>
        <xdr:cNvSpPr txBox="1"/>
      </xdr:nvSpPr>
      <xdr:spPr>
        <a:xfrm>
          <a:off x="2527300" y="2465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61151</xdr:rowOff>
    </xdr:from>
    <xdr:to>
      <xdr:col>29</xdr:col>
      <xdr:colOff>177800</xdr:colOff>
      <xdr:row>16</xdr:row>
      <xdr:rowOff>162751</xdr:rowOff>
    </xdr:to>
    <xdr:sp macro="" textlink="">
      <xdr:nvSpPr>
        <xdr:cNvPr id="69" name="楕円 68"/>
        <xdr:cNvSpPr/>
      </xdr:nvSpPr>
      <xdr:spPr bwMode="auto">
        <a:xfrm>
          <a:off x="5600700" y="28519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33228</xdr:rowOff>
    </xdr:from>
    <xdr:ext cx="762000" cy="259045"/>
    <xdr:sp macro="" textlink="">
      <xdr:nvSpPr>
        <xdr:cNvPr id="70" name="人口1人当たり決算額の推移該当値テキスト130"/>
        <xdr:cNvSpPr txBox="1"/>
      </xdr:nvSpPr>
      <xdr:spPr>
        <a:xfrm>
          <a:off x="5740400" y="2824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108242</xdr:rowOff>
    </xdr:from>
    <xdr:to>
      <xdr:col>26</xdr:col>
      <xdr:colOff>101600</xdr:colOff>
      <xdr:row>17</xdr:row>
      <xdr:rowOff>38392</xdr:rowOff>
    </xdr:to>
    <xdr:sp macro="" textlink="">
      <xdr:nvSpPr>
        <xdr:cNvPr id="71" name="楕円 70"/>
        <xdr:cNvSpPr/>
      </xdr:nvSpPr>
      <xdr:spPr bwMode="auto">
        <a:xfrm>
          <a:off x="4953000" y="28990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23169</xdr:rowOff>
    </xdr:from>
    <xdr:ext cx="736600" cy="259045"/>
    <xdr:sp macro="" textlink="">
      <xdr:nvSpPr>
        <xdr:cNvPr id="72" name="テキスト ボックス 71"/>
        <xdr:cNvSpPr txBox="1"/>
      </xdr:nvSpPr>
      <xdr:spPr>
        <a:xfrm>
          <a:off x="4622800" y="2985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126416</xdr:rowOff>
    </xdr:from>
    <xdr:to>
      <xdr:col>22</xdr:col>
      <xdr:colOff>165100</xdr:colOff>
      <xdr:row>17</xdr:row>
      <xdr:rowOff>56566</xdr:rowOff>
    </xdr:to>
    <xdr:sp macro="" textlink="">
      <xdr:nvSpPr>
        <xdr:cNvPr id="73" name="楕円 72"/>
        <xdr:cNvSpPr/>
      </xdr:nvSpPr>
      <xdr:spPr bwMode="auto">
        <a:xfrm>
          <a:off x="4254500" y="29172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41343</xdr:rowOff>
    </xdr:from>
    <xdr:ext cx="762000" cy="259045"/>
    <xdr:sp macro="" textlink="">
      <xdr:nvSpPr>
        <xdr:cNvPr id="74" name="テキスト ボックス 73"/>
        <xdr:cNvSpPr txBox="1"/>
      </xdr:nvSpPr>
      <xdr:spPr>
        <a:xfrm>
          <a:off x="3924300" y="3003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157848</xdr:rowOff>
    </xdr:from>
    <xdr:to>
      <xdr:col>19</xdr:col>
      <xdr:colOff>38100</xdr:colOff>
      <xdr:row>17</xdr:row>
      <xdr:rowOff>87998</xdr:rowOff>
    </xdr:to>
    <xdr:sp macro="" textlink="">
      <xdr:nvSpPr>
        <xdr:cNvPr id="75" name="楕円 74"/>
        <xdr:cNvSpPr/>
      </xdr:nvSpPr>
      <xdr:spPr bwMode="auto">
        <a:xfrm>
          <a:off x="3556000" y="29486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72775</xdr:rowOff>
    </xdr:from>
    <xdr:ext cx="762000" cy="259045"/>
    <xdr:sp macro="" textlink="">
      <xdr:nvSpPr>
        <xdr:cNvPr id="76" name="テキスト ボックス 75"/>
        <xdr:cNvSpPr txBox="1"/>
      </xdr:nvSpPr>
      <xdr:spPr>
        <a:xfrm>
          <a:off x="3225800" y="3035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2934</xdr:rowOff>
    </xdr:from>
    <xdr:to>
      <xdr:col>15</xdr:col>
      <xdr:colOff>101600</xdr:colOff>
      <xdr:row>17</xdr:row>
      <xdr:rowOff>104534</xdr:rowOff>
    </xdr:to>
    <xdr:sp macro="" textlink="">
      <xdr:nvSpPr>
        <xdr:cNvPr id="77" name="楕円 76"/>
        <xdr:cNvSpPr/>
      </xdr:nvSpPr>
      <xdr:spPr bwMode="auto">
        <a:xfrm>
          <a:off x="2857500" y="29652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89311</xdr:rowOff>
    </xdr:from>
    <xdr:ext cx="762000" cy="259045"/>
    <xdr:sp macro="" textlink="">
      <xdr:nvSpPr>
        <xdr:cNvPr id="78" name="テキスト ボックス 77"/>
        <xdr:cNvSpPr txBox="1"/>
      </xdr:nvSpPr>
      <xdr:spPr>
        <a:xfrm>
          <a:off x="2527300" y="3051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5" name="テキスト ボックス 94"/>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7" name="テキスト ボックス 96"/>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9" name="テキスト ボックス 98"/>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1" name="テキスト ボックス 100"/>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3" name="テキスト ボックス 102"/>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5" name="テキスト ボックス 104"/>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340474</xdr:rowOff>
    </xdr:from>
    <xdr:to>
      <xdr:col>29</xdr:col>
      <xdr:colOff>127000</xdr:colOff>
      <xdr:row>38</xdr:row>
      <xdr:rowOff>8357</xdr:rowOff>
    </xdr:to>
    <xdr:cxnSp macro="">
      <xdr:nvCxnSpPr>
        <xdr:cNvPr id="107" name="直線コネクタ 106"/>
        <xdr:cNvCxnSpPr/>
      </xdr:nvCxnSpPr>
      <xdr:spPr bwMode="auto">
        <a:xfrm flipV="1">
          <a:off x="5651500" y="6265024"/>
          <a:ext cx="0" cy="12109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323334</xdr:rowOff>
    </xdr:from>
    <xdr:ext cx="762000" cy="259045"/>
    <xdr:sp macro="" textlink="">
      <xdr:nvSpPr>
        <xdr:cNvPr id="108" name="人口1人当たり決算額の推移最小値テキスト445"/>
        <xdr:cNvSpPr txBox="1"/>
      </xdr:nvSpPr>
      <xdr:spPr>
        <a:xfrm>
          <a:off x="5740400" y="744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8357</xdr:rowOff>
    </xdr:from>
    <xdr:to>
      <xdr:col>30</xdr:col>
      <xdr:colOff>25400</xdr:colOff>
      <xdr:row>38</xdr:row>
      <xdr:rowOff>8357</xdr:rowOff>
    </xdr:to>
    <xdr:cxnSp macro="">
      <xdr:nvCxnSpPr>
        <xdr:cNvPr id="109" name="直線コネクタ 108"/>
        <xdr:cNvCxnSpPr/>
      </xdr:nvCxnSpPr>
      <xdr:spPr bwMode="auto">
        <a:xfrm>
          <a:off x="5562600" y="747595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83951</xdr:rowOff>
    </xdr:from>
    <xdr:ext cx="762000" cy="259045"/>
    <xdr:sp macro="" textlink="">
      <xdr:nvSpPr>
        <xdr:cNvPr id="110" name="人口1人当たり決算額の推移最大値テキスト445"/>
        <xdr:cNvSpPr txBox="1"/>
      </xdr:nvSpPr>
      <xdr:spPr>
        <a:xfrm>
          <a:off x="5740400" y="6008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33,897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340474</xdr:rowOff>
    </xdr:from>
    <xdr:to>
      <xdr:col>30</xdr:col>
      <xdr:colOff>25400</xdr:colOff>
      <xdr:row>33</xdr:row>
      <xdr:rowOff>340474</xdr:rowOff>
    </xdr:to>
    <xdr:cxnSp macro="">
      <xdr:nvCxnSpPr>
        <xdr:cNvPr id="111" name="直線コネクタ 110"/>
        <xdr:cNvCxnSpPr/>
      </xdr:nvCxnSpPr>
      <xdr:spPr bwMode="auto">
        <a:xfrm>
          <a:off x="5562600" y="626502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6185</xdr:rowOff>
    </xdr:from>
    <xdr:to>
      <xdr:col>29</xdr:col>
      <xdr:colOff>127000</xdr:colOff>
      <xdr:row>37</xdr:row>
      <xdr:rowOff>53619</xdr:rowOff>
    </xdr:to>
    <xdr:cxnSp macro="">
      <xdr:nvCxnSpPr>
        <xdr:cNvPr id="112" name="直線コネクタ 111"/>
        <xdr:cNvCxnSpPr/>
      </xdr:nvCxnSpPr>
      <xdr:spPr bwMode="auto">
        <a:xfrm>
          <a:off x="5003800" y="7130885"/>
          <a:ext cx="647700" cy="474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119245</xdr:rowOff>
    </xdr:from>
    <xdr:ext cx="762000" cy="259045"/>
    <xdr:sp macro="" textlink="">
      <xdr:nvSpPr>
        <xdr:cNvPr id="113" name="人口1人当たり決算額の推移平均値テキスト445"/>
        <xdr:cNvSpPr txBox="1"/>
      </xdr:nvSpPr>
      <xdr:spPr>
        <a:xfrm>
          <a:off x="5740400" y="67295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274168</xdr:rowOff>
    </xdr:from>
    <xdr:to>
      <xdr:col>29</xdr:col>
      <xdr:colOff>177800</xdr:colOff>
      <xdr:row>36</xdr:row>
      <xdr:rowOff>32868</xdr:rowOff>
    </xdr:to>
    <xdr:sp macro="" textlink="">
      <xdr:nvSpPr>
        <xdr:cNvPr id="114" name="フローチャート: 判断 113"/>
        <xdr:cNvSpPr/>
      </xdr:nvSpPr>
      <xdr:spPr bwMode="auto">
        <a:xfrm>
          <a:off x="5600700" y="68845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150965</xdr:rowOff>
    </xdr:from>
    <xdr:to>
      <xdr:col>26</xdr:col>
      <xdr:colOff>50800</xdr:colOff>
      <xdr:row>37</xdr:row>
      <xdr:rowOff>6185</xdr:rowOff>
    </xdr:to>
    <xdr:cxnSp macro="">
      <xdr:nvCxnSpPr>
        <xdr:cNvPr id="115" name="直線コネクタ 114"/>
        <xdr:cNvCxnSpPr/>
      </xdr:nvCxnSpPr>
      <xdr:spPr bwMode="auto">
        <a:xfrm>
          <a:off x="4305300" y="7104215"/>
          <a:ext cx="698500" cy="266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230239</xdr:rowOff>
    </xdr:from>
    <xdr:to>
      <xdr:col>26</xdr:col>
      <xdr:colOff>101600</xdr:colOff>
      <xdr:row>35</xdr:row>
      <xdr:rowOff>331839</xdr:rowOff>
    </xdr:to>
    <xdr:sp macro="" textlink="">
      <xdr:nvSpPr>
        <xdr:cNvPr id="116" name="フローチャート: 判断 115"/>
        <xdr:cNvSpPr/>
      </xdr:nvSpPr>
      <xdr:spPr bwMode="auto">
        <a:xfrm>
          <a:off x="4953000" y="68405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342016</xdr:rowOff>
    </xdr:from>
    <xdr:ext cx="736600" cy="259045"/>
    <xdr:sp macro="" textlink="">
      <xdr:nvSpPr>
        <xdr:cNvPr id="117" name="テキスト ボックス 116"/>
        <xdr:cNvSpPr txBox="1"/>
      </xdr:nvSpPr>
      <xdr:spPr>
        <a:xfrm>
          <a:off x="4622800" y="6609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145593</xdr:rowOff>
    </xdr:from>
    <xdr:to>
      <xdr:col>22</xdr:col>
      <xdr:colOff>114300</xdr:colOff>
      <xdr:row>36</xdr:row>
      <xdr:rowOff>150965</xdr:rowOff>
    </xdr:to>
    <xdr:cxnSp macro="">
      <xdr:nvCxnSpPr>
        <xdr:cNvPr id="118" name="直線コネクタ 117"/>
        <xdr:cNvCxnSpPr/>
      </xdr:nvCxnSpPr>
      <xdr:spPr bwMode="auto">
        <a:xfrm>
          <a:off x="3606800" y="7098843"/>
          <a:ext cx="698500" cy="53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222352</xdr:rowOff>
    </xdr:from>
    <xdr:to>
      <xdr:col>22</xdr:col>
      <xdr:colOff>165100</xdr:colOff>
      <xdr:row>35</xdr:row>
      <xdr:rowOff>323952</xdr:rowOff>
    </xdr:to>
    <xdr:sp macro="" textlink="">
      <xdr:nvSpPr>
        <xdr:cNvPr id="119" name="フローチャート: 判断 118"/>
        <xdr:cNvSpPr/>
      </xdr:nvSpPr>
      <xdr:spPr bwMode="auto">
        <a:xfrm>
          <a:off x="4254500" y="68327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334129</xdr:rowOff>
    </xdr:from>
    <xdr:ext cx="762000" cy="259045"/>
    <xdr:sp macro="" textlink="">
      <xdr:nvSpPr>
        <xdr:cNvPr id="120" name="テキスト ボックス 119"/>
        <xdr:cNvSpPr txBox="1"/>
      </xdr:nvSpPr>
      <xdr:spPr>
        <a:xfrm>
          <a:off x="3924300" y="6601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128867</xdr:rowOff>
    </xdr:from>
    <xdr:to>
      <xdr:col>18</xdr:col>
      <xdr:colOff>177800</xdr:colOff>
      <xdr:row>36</xdr:row>
      <xdr:rowOff>145593</xdr:rowOff>
    </xdr:to>
    <xdr:cxnSp macro="">
      <xdr:nvCxnSpPr>
        <xdr:cNvPr id="121" name="直線コネクタ 120"/>
        <xdr:cNvCxnSpPr/>
      </xdr:nvCxnSpPr>
      <xdr:spPr bwMode="auto">
        <a:xfrm>
          <a:off x="2908300" y="7082117"/>
          <a:ext cx="698500" cy="167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237668</xdr:rowOff>
    </xdr:from>
    <xdr:to>
      <xdr:col>19</xdr:col>
      <xdr:colOff>38100</xdr:colOff>
      <xdr:row>35</xdr:row>
      <xdr:rowOff>339268</xdr:rowOff>
    </xdr:to>
    <xdr:sp macro="" textlink="">
      <xdr:nvSpPr>
        <xdr:cNvPr id="122" name="フローチャート: 判断 121"/>
        <xdr:cNvSpPr/>
      </xdr:nvSpPr>
      <xdr:spPr bwMode="auto">
        <a:xfrm>
          <a:off x="3556000" y="68480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6545</xdr:rowOff>
    </xdr:from>
    <xdr:ext cx="762000" cy="259045"/>
    <xdr:sp macro="" textlink="">
      <xdr:nvSpPr>
        <xdr:cNvPr id="123" name="テキスト ボックス 122"/>
        <xdr:cNvSpPr txBox="1"/>
      </xdr:nvSpPr>
      <xdr:spPr>
        <a:xfrm>
          <a:off x="3225800" y="6616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226505</xdr:rowOff>
    </xdr:from>
    <xdr:to>
      <xdr:col>15</xdr:col>
      <xdr:colOff>101600</xdr:colOff>
      <xdr:row>35</xdr:row>
      <xdr:rowOff>328105</xdr:rowOff>
    </xdr:to>
    <xdr:sp macro="" textlink="">
      <xdr:nvSpPr>
        <xdr:cNvPr id="124" name="フローチャート: 判断 123"/>
        <xdr:cNvSpPr/>
      </xdr:nvSpPr>
      <xdr:spPr bwMode="auto">
        <a:xfrm>
          <a:off x="2857500" y="68368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338282</xdr:rowOff>
    </xdr:from>
    <xdr:ext cx="762000" cy="259045"/>
    <xdr:sp macro="" textlink="">
      <xdr:nvSpPr>
        <xdr:cNvPr id="125" name="テキスト ボックス 124"/>
        <xdr:cNvSpPr txBox="1"/>
      </xdr:nvSpPr>
      <xdr:spPr>
        <a:xfrm>
          <a:off x="2527300" y="6605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2819</xdr:rowOff>
    </xdr:from>
    <xdr:to>
      <xdr:col>29</xdr:col>
      <xdr:colOff>177800</xdr:colOff>
      <xdr:row>37</xdr:row>
      <xdr:rowOff>104419</xdr:rowOff>
    </xdr:to>
    <xdr:sp macro="" textlink="">
      <xdr:nvSpPr>
        <xdr:cNvPr id="131" name="楕円 130"/>
        <xdr:cNvSpPr/>
      </xdr:nvSpPr>
      <xdr:spPr bwMode="auto">
        <a:xfrm>
          <a:off x="5600700" y="71275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36</xdr:row>
      <xdr:rowOff>146346</xdr:rowOff>
    </xdr:from>
    <xdr:ext cx="762000" cy="259045"/>
    <xdr:sp macro="" textlink="">
      <xdr:nvSpPr>
        <xdr:cNvPr id="132" name="人口1人当たり決算額の推移該当値テキスト445"/>
        <xdr:cNvSpPr txBox="1"/>
      </xdr:nvSpPr>
      <xdr:spPr>
        <a:xfrm>
          <a:off x="5740400" y="7099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126835</xdr:rowOff>
    </xdr:from>
    <xdr:to>
      <xdr:col>26</xdr:col>
      <xdr:colOff>101600</xdr:colOff>
      <xdr:row>37</xdr:row>
      <xdr:rowOff>56985</xdr:rowOff>
    </xdr:to>
    <xdr:sp macro="" textlink="">
      <xdr:nvSpPr>
        <xdr:cNvPr id="133" name="楕円 132"/>
        <xdr:cNvSpPr/>
      </xdr:nvSpPr>
      <xdr:spPr bwMode="auto">
        <a:xfrm>
          <a:off x="4953000" y="70800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41762</xdr:rowOff>
    </xdr:from>
    <xdr:ext cx="736600" cy="259045"/>
    <xdr:sp macro="" textlink="">
      <xdr:nvSpPr>
        <xdr:cNvPr id="134" name="テキスト ボックス 133"/>
        <xdr:cNvSpPr txBox="1"/>
      </xdr:nvSpPr>
      <xdr:spPr>
        <a:xfrm>
          <a:off x="4622800" y="7166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100165</xdr:rowOff>
    </xdr:from>
    <xdr:to>
      <xdr:col>22</xdr:col>
      <xdr:colOff>165100</xdr:colOff>
      <xdr:row>37</xdr:row>
      <xdr:rowOff>30315</xdr:rowOff>
    </xdr:to>
    <xdr:sp macro="" textlink="">
      <xdr:nvSpPr>
        <xdr:cNvPr id="135" name="楕円 134"/>
        <xdr:cNvSpPr/>
      </xdr:nvSpPr>
      <xdr:spPr bwMode="auto">
        <a:xfrm>
          <a:off x="4254500" y="70534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15092</xdr:rowOff>
    </xdr:from>
    <xdr:ext cx="762000" cy="259045"/>
    <xdr:sp macro="" textlink="">
      <xdr:nvSpPr>
        <xdr:cNvPr id="136" name="テキスト ボックス 135"/>
        <xdr:cNvSpPr txBox="1"/>
      </xdr:nvSpPr>
      <xdr:spPr>
        <a:xfrm>
          <a:off x="3924300" y="7139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94793</xdr:rowOff>
    </xdr:from>
    <xdr:to>
      <xdr:col>19</xdr:col>
      <xdr:colOff>38100</xdr:colOff>
      <xdr:row>37</xdr:row>
      <xdr:rowOff>24943</xdr:rowOff>
    </xdr:to>
    <xdr:sp macro="" textlink="">
      <xdr:nvSpPr>
        <xdr:cNvPr id="137" name="楕円 136"/>
        <xdr:cNvSpPr/>
      </xdr:nvSpPr>
      <xdr:spPr bwMode="auto">
        <a:xfrm>
          <a:off x="3556000" y="70480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9720</xdr:rowOff>
    </xdr:from>
    <xdr:ext cx="762000" cy="259045"/>
    <xdr:sp macro="" textlink="">
      <xdr:nvSpPr>
        <xdr:cNvPr id="138" name="テキスト ボックス 137"/>
        <xdr:cNvSpPr txBox="1"/>
      </xdr:nvSpPr>
      <xdr:spPr>
        <a:xfrm>
          <a:off x="3225800" y="7134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78067</xdr:rowOff>
    </xdr:from>
    <xdr:to>
      <xdr:col>15</xdr:col>
      <xdr:colOff>101600</xdr:colOff>
      <xdr:row>37</xdr:row>
      <xdr:rowOff>8217</xdr:rowOff>
    </xdr:to>
    <xdr:sp macro="" textlink="">
      <xdr:nvSpPr>
        <xdr:cNvPr id="139" name="楕円 138"/>
        <xdr:cNvSpPr/>
      </xdr:nvSpPr>
      <xdr:spPr bwMode="auto">
        <a:xfrm>
          <a:off x="2857500" y="70313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164444</xdr:rowOff>
    </xdr:from>
    <xdr:ext cx="762000" cy="259045"/>
    <xdr:sp macro="" textlink="">
      <xdr:nvSpPr>
        <xdr:cNvPr id="140" name="テキスト ボックス 139"/>
        <xdr:cNvSpPr txBox="1"/>
      </xdr:nvSpPr>
      <xdr:spPr>
        <a:xfrm>
          <a:off x="2527300" y="7117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静岡県浜松市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792,704
765,956
1,558.06
396,006,285
381,204,906
9,318,455
218,550,571
249,257,808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81,990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7988</xdr:rowOff>
    </xdr:from>
    <xdr:to>
      <xdr:col>24</xdr:col>
      <xdr:colOff>62865</xdr:colOff>
      <xdr:row>38</xdr:row>
      <xdr:rowOff>19266</xdr:rowOff>
    </xdr:to>
    <xdr:cxnSp macro="">
      <xdr:nvCxnSpPr>
        <xdr:cNvPr id="56" name="直線コネクタ 55"/>
        <xdr:cNvCxnSpPr/>
      </xdr:nvCxnSpPr>
      <xdr:spPr>
        <a:xfrm flipV="1">
          <a:off x="4633595" y="5151488"/>
          <a:ext cx="1270" cy="13828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23093</xdr:rowOff>
    </xdr:from>
    <xdr:ext cx="534377" cy="259045"/>
    <xdr:sp macro="" textlink="">
      <xdr:nvSpPr>
        <xdr:cNvPr id="57" name="人件費最小値テキスト"/>
        <xdr:cNvSpPr txBox="1"/>
      </xdr:nvSpPr>
      <xdr:spPr>
        <a:xfrm>
          <a:off x="4686300" y="6538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19266</xdr:rowOff>
    </xdr:from>
    <xdr:to>
      <xdr:col>24</xdr:col>
      <xdr:colOff>152400</xdr:colOff>
      <xdr:row>38</xdr:row>
      <xdr:rowOff>19266</xdr:rowOff>
    </xdr:to>
    <xdr:cxnSp macro="">
      <xdr:nvCxnSpPr>
        <xdr:cNvPr id="58" name="直線コネクタ 57"/>
        <xdr:cNvCxnSpPr/>
      </xdr:nvCxnSpPr>
      <xdr:spPr>
        <a:xfrm>
          <a:off x="4546600" y="65343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126115</xdr:rowOff>
    </xdr:from>
    <xdr:ext cx="599010" cy="259045"/>
    <xdr:sp macro="" textlink="">
      <xdr:nvSpPr>
        <xdr:cNvPr id="59" name="人件費最大値テキスト"/>
        <xdr:cNvSpPr txBox="1"/>
      </xdr:nvSpPr>
      <xdr:spPr>
        <a:xfrm>
          <a:off x="4686300" y="49267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121,457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7988</xdr:rowOff>
    </xdr:from>
    <xdr:to>
      <xdr:col>24</xdr:col>
      <xdr:colOff>152400</xdr:colOff>
      <xdr:row>30</xdr:row>
      <xdr:rowOff>7988</xdr:rowOff>
    </xdr:to>
    <xdr:cxnSp macro="">
      <xdr:nvCxnSpPr>
        <xdr:cNvPr id="60" name="直線コネクタ 59"/>
        <xdr:cNvCxnSpPr/>
      </xdr:nvCxnSpPr>
      <xdr:spPr>
        <a:xfrm>
          <a:off x="4546600" y="5151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109068</xdr:rowOff>
    </xdr:from>
    <xdr:to>
      <xdr:col>24</xdr:col>
      <xdr:colOff>63500</xdr:colOff>
      <xdr:row>34</xdr:row>
      <xdr:rowOff>156578</xdr:rowOff>
    </xdr:to>
    <xdr:cxnSp macro="">
      <xdr:nvCxnSpPr>
        <xdr:cNvPr id="61" name="直線コネクタ 60"/>
        <xdr:cNvCxnSpPr/>
      </xdr:nvCxnSpPr>
      <xdr:spPr>
        <a:xfrm flipV="1">
          <a:off x="3797300" y="5938368"/>
          <a:ext cx="838200" cy="47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46397</xdr:rowOff>
    </xdr:from>
    <xdr:ext cx="599010" cy="259045"/>
    <xdr:sp macro="" textlink="">
      <xdr:nvSpPr>
        <xdr:cNvPr id="62" name="人件費平均値テキスト"/>
        <xdr:cNvSpPr txBox="1"/>
      </xdr:nvSpPr>
      <xdr:spPr>
        <a:xfrm>
          <a:off x="4686300" y="553279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23520</xdr:rowOff>
    </xdr:from>
    <xdr:to>
      <xdr:col>24</xdr:col>
      <xdr:colOff>114300</xdr:colOff>
      <xdr:row>33</xdr:row>
      <xdr:rowOff>125120</xdr:rowOff>
    </xdr:to>
    <xdr:sp macro="" textlink="">
      <xdr:nvSpPr>
        <xdr:cNvPr id="63" name="フローチャート: 判断 62"/>
        <xdr:cNvSpPr/>
      </xdr:nvSpPr>
      <xdr:spPr>
        <a:xfrm>
          <a:off x="4584700" y="568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134519</xdr:rowOff>
    </xdr:from>
    <xdr:to>
      <xdr:col>19</xdr:col>
      <xdr:colOff>177800</xdr:colOff>
      <xdr:row>34</xdr:row>
      <xdr:rowOff>156578</xdr:rowOff>
    </xdr:to>
    <xdr:cxnSp macro="">
      <xdr:nvCxnSpPr>
        <xdr:cNvPr id="64" name="直線コネクタ 63"/>
        <xdr:cNvCxnSpPr/>
      </xdr:nvCxnSpPr>
      <xdr:spPr>
        <a:xfrm>
          <a:off x="2908300" y="5963819"/>
          <a:ext cx="889000" cy="22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33</xdr:row>
      <xdr:rowOff>53543</xdr:rowOff>
    </xdr:from>
    <xdr:to>
      <xdr:col>20</xdr:col>
      <xdr:colOff>38100</xdr:colOff>
      <xdr:row>33</xdr:row>
      <xdr:rowOff>155143</xdr:rowOff>
    </xdr:to>
    <xdr:sp macro="" textlink="">
      <xdr:nvSpPr>
        <xdr:cNvPr id="65" name="フローチャート: 判断 64"/>
        <xdr:cNvSpPr/>
      </xdr:nvSpPr>
      <xdr:spPr>
        <a:xfrm>
          <a:off x="3746500" y="5711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32</xdr:row>
      <xdr:rowOff>220</xdr:rowOff>
    </xdr:from>
    <xdr:ext cx="599010" cy="259045"/>
    <xdr:sp macro="" textlink="">
      <xdr:nvSpPr>
        <xdr:cNvPr id="66" name="テキスト ボックス 65"/>
        <xdr:cNvSpPr txBox="1"/>
      </xdr:nvSpPr>
      <xdr:spPr>
        <a:xfrm>
          <a:off x="3497795" y="54866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134519</xdr:rowOff>
    </xdr:from>
    <xdr:to>
      <xdr:col>15</xdr:col>
      <xdr:colOff>50800</xdr:colOff>
      <xdr:row>35</xdr:row>
      <xdr:rowOff>54280</xdr:rowOff>
    </xdr:to>
    <xdr:cxnSp macro="">
      <xdr:nvCxnSpPr>
        <xdr:cNvPr id="67" name="直線コネクタ 66"/>
        <xdr:cNvCxnSpPr/>
      </xdr:nvCxnSpPr>
      <xdr:spPr>
        <a:xfrm flipV="1">
          <a:off x="2019300" y="5963819"/>
          <a:ext cx="889000" cy="91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33</xdr:row>
      <xdr:rowOff>64592</xdr:rowOff>
    </xdr:from>
    <xdr:to>
      <xdr:col>15</xdr:col>
      <xdr:colOff>101600</xdr:colOff>
      <xdr:row>33</xdr:row>
      <xdr:rowOff>166192</xdr:rowOff>
    </xdr:to>
    <xdr:sp macro="" textlink="">
      <xdr:nvSpPr>
        <xdr:cNvPr id="68" name="フローチャート: 判断 67"/>
        <xdr:cNvSpPr/>
      </xdr:nvSpPr>
      <xdr:spPr>
        <a:xfrm>
          <a:off x="2857500" y="5722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32</xdr:row>
      <xdr:rowOff>11269</xdr:rowOff>
    </xdr:from>
    <xdr:ext cx="599010" cy="259045"/>
    <xdr:sp macro="" textlink="">
      <xdr:nvSpPr>
        <xdr:cNvPr id="69" name="テキスト ボックス 68"/>
        <xdr:cNvSpPr txBox="1"/>
      </xdr:nvSpPr>
      <xdr:spPr>
        <a:xfrm>
          <a:off x="2608795" y="54976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54280</xdr:rowOff>
    </xdr:from>
    <xdr:to>
      <xdr:col>10</xdr:col>
      <xdr:colOff>114300</xdr:colOff>
      <xdr:row>35</xdr:row>
      <xdr:rowOff>87998</xdr:rowOff>
    </xdr:to>
    <xdr:cxnSp macro="">
      <xdr:nvCxnSpPr>
        <xdr:cNvPr id="70" name="直線コネクタ 69"/>
        <xdr:cNvCxnSpPr/>
      </xdr:nvCxnSpPr>
      <xdr:spPr>
        <a:xfrm flipV="1">
          <a:off x="1130300" y="6055030"/>
          <a:ext cx="889000" cy="33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33</xdr:row>
      <xdr:rowOff>136030</xdr:rowOff>
    </xdr:from>
    <xdr:to>
      <xdr:col>10</xdr:col>
      <xdr:colOff>165100</xdr:colOff>
      <xdr:row>34</xdr:row>
      <xdr:rowOff>66180</xdr:rowOff>
    </xdr:to>
    <xdr:sp macro="" textlink="">
      <xdr:nvSpPr>
        <xdr:cNvPr id="71" name="フローチャート: 判断 70"/>
        <xdr:cNvSpPr/>
      </xdr:nvSpPr>
      <xdr:spPr>
        <a:xfrm>
          <a:off x="1968500" y="5793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32</xdr:row>
      <xdr:rowOff>82707</xdr:rowOff>
    </xdr:from>
    <xdr:ext cx="599010" cy="259045"/>
    <xdr:sp macro="" textlink="">
      <xdr:nvSpPr>
        <xdr:cNvPr id="72" name="テキスト ボックス 71"/>
        <xdr:cNvSpPr txBox="1"/>
      </xdr:nvSpPr>
      <xdr:spPr>
        <a:xfrm>
          <a:off x="1719795" y="55691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141364</xdr:rowOff>
    </xdr:from>
    <xdr:to>
      <xdr:col>6</xdr:col>
      <xdr:colOff>38100</xdr:colOff>
      <xdr:row>34</xdr:row>
      <xdr:rowOff>71514</xdr:rowOff>
    </xdr:to>
    <xdr:sp macro="" textlink="">
      <xdr:nvSpPr>
        <xdr:cNvPr id="73" name="フローチャート: 判断 72"/>
        <xdr:cNvSpPr/>
      </xdr:nvSpPr>
      <xdr:spPr>
        <a:xfrm>
          <a:off x="1079500" y="5799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32</xdr:row>
      <xdr:rowOff>88041</xdr:rowOff>
    </xdr:from>
    <xdr:ext cx="599010" cy="259045"/>
    <xdr:sp macro="" textlink="">
      <xdr:nvSpPr>
        <xdr:cNvPr id="74" name="テキスト ボックス 73"/>
        <xdr:cNvSpPr txBox="1"/>
      </xdr:nvSpPr>
      <xdr:spPr>
        <a:xfrm>
          <a:off x="830795" y="55744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58268</xdr:rowOff>
    </xdr:from>
    <xdr:to>
      <xdr:col>24</xdr:col>
      <xdr:colOff>114300</xdr:colOff>
      <xdr:row>34</xdr:row>
      <xdr:rowOff>159868</xdr:rowOff>
    </xdr:to>
    <xdr:sp macro="" textlink="">
      <xdr:nvSpPr>
        <xdr:cNvPr id="80" name="楕円 79"/>
        <xdr:cNvSpPr/>
      </xdr:nvSpPr>
      <xdr:spPr>
        <a:xfrm>
          <a:off x="4584700" y="5887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36695</xdr:rowOff>
    </xdr:from>
    <xdr:ext cx="599010" cy="259045"/>
    <xdr:sp macro="" textlink="">
      <xdr:nvSpPr>
        <xdr:cNvPr id="81" name="人件費該当値テキスト"/>
        <xdr:cNvSpPr txBox="1"/>
      </xdr:nvSpPr>
      <xdr:spPr>
        <a:xfrm>
          <a:off x="4686300" y="58659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105778</xdr:rowOff>
    </xdr:from>
    <xdr:to>
      <xdr:col>20</xdr:col>
      <xdr:colOff>38100</xdr:colOff>
      <xdr:row>35</xdr:row>
      <xdr:rowOff>35928</xdr:rowOff>
    </xdr:to>
    <xdr:sp macro="" textlink="">
      <xdr:nvSpPr>
        <xdr:cNvPr id="82" name="楕円 81"/>
        <xdr:cNvSpPr/>
      </xdr:nvSpPr>
      <xdr:spPr>
        <a:xfrm>
          <a:off x="3746500" y="5935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27055</xdr:rowOff>
    </xdr:from>
    <xdr:ext cx="534377" cy="259045"/>
    <xdr:sp macro="" textlink="">
      <xdr:nvSpPr>
        <xdr:cNvPr id="83" name="テキスト ボックス 82"/>
        <xdr:cNvSpPr txBox="1"/>
      </xdr:nvSpPr>
      <xdr:spPr>
        <a:xfrm>
          <a:off x="3530111" y="6027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83719</xdr:rowOff>
    </xdr:from>
    <xdr:to>
      <xdr:col>15</xdr:col>
      <xdr:colOff>101600</xdr:colOff>
      <xdr:row>35</xdr:row>
      <xdr:rowOff>13869</xdr:rowOff>
    </xdr:to>
    <xdr:sp macro="" textlink="">
      <xdr:nvSpPr>
        <xdr:cNvPr id="84" name="楕円 83"/>
        <xdr:cNvSpPr/>
      </xdr:nvSpPr>
      <xdr:spPr>
        <a:xfrm>
          <a:off x="2857500" y="5913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4996</xdr:rowOff>
    </xdr:from>
    <xdr:ext cx="599010" cy="259045"/>
    <xdr:sp macro="" textlink="">
      <xdr:nvSpPr>
        <xdr:cNvPr id="85" name="テキスト ボックス 84"/>
        <xdr:cNvSpPr txBox="1"/>
      </xdr:nvSpPr>
      <xdr:spPr>
        <a:xfrm>
          <a:off x="2608795" y="60057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3480</xdr:rowOff>
    </xdr:from>
    <xdr:to>
      <xdr:col>10</xdr:col>
      <xdr:colOff>165100</xdr:colOff>
      <xdr:row>35</xdr:row>
      <xdr:rowOff>105080</xdr:rowOff>
    </xdr:to>
    <xdr:sp macro="" textlink="">
      <xdr:nvSpPr>
        <xdr:cNvPr id="86" name="楕円 85"/>
        <xdr:cNvSpPr/>
      </xdr:nvSpPr>
      <xdr:spPr>
        <a:xfrm>
          <a:off x="1968500" y="6004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96207</xdr:rowOff>
    </xdr:from>
    <xdr:ext cx="534377" cy="259045"/>
    <xdr:sp macro="" textlink="">
      <xdr:nvSpPr>
        <xdr:cNvPr id="87" name="テキスト ボックス 86"/>
        <xdr:cNvSpPr txBox="1"/>
      </xdr:nvSpPr>
      <xdr:spPr>
        <a:xfrm>
          <a:off x="1752111" y="6096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37198</xdr:rowOff>
    </xdr:from>
    <xdr:to>
      <xdr:col>6</xdr:col>
      <xdr:colOff>38100</xdr:colOff>
      <xdr:row>35</xdr:row>
      <xdr:rowOff>138798</xdr:rowOff>
    </xdr:to>
    <xdr:sp macro="" textlink="">
      <xdr:nvSpPr>
        <xdr:cNvPr id="88" name="楕円 87"/>
        <xdr:cNvSpPr/>
      </xdr:nvSpPr>
      <xdr:spPr>
        <a:xfrm>
          <a:off x="1079500" y="6037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129925</xdr:rowOff>
    </xdr:from>
    <xdr:ext cx="534377" cy="259045"/>
    <xdr:sp macro="" textlink="">
      <xdr:nvSpPr>
        <xdr:cNvPr id="89" name="テキスト ボックス 88"/>
        <xdr:cNvSpPr txBox="1"/>
      </xdr:nvSpPr>
      <xdr:spPr>
        <a:xfrm>
          <a:off x="863111" y="6130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0" name="テキスト ボックス 99"/>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1" name="直線コネクタ 100"/>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2" name="テキスト ボックス 101"/>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3" name="直線コネクタ 102"/>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4" name="テキスト ボックス 103"/>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5" name="直線コネクタ 104"/>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6" name="テキスト ボックス 105"/>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7" name="直線コネクタ 106"/>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5642</xdr:rowOff>
    </xdr:from>
    <xdr:ext cx="531299" cy="259045"/>
    <xdr:sp macro="" textlink="">
      <xdr:nvSpPr>
        <xdr:cNvPr id="108" name="テキスト ボックス 107"/>
        <xdr:cNvSpPr txBox="1"/>
      </xdr:nvSpPr>
      <xdr:spPr>
        <a:xfrm>
          <a:off x="230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9" name="直線コネクタ 108"/>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51</xdr:row>
      <xdr:rowOff>21970</xdr:rowOff>
    </xdr:from>
    <xdr:ext cx="531299" cy="259045"/>
    <xdr:sp macro="" textlink="">
      <xdr:nvSpPr>
        <xdr:cNvPr id="110" name="テキスト ボックス 109"/>
        <xdr:cNvSpPr txBox="1"/>
      </xdr:nvSpPr>
      <xdr:spPr>
        <a:xfrm>
          <a:off x="230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1" name="直線コネクタ 110"/>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49</xdr:row>
      <xdr:rowOff>38299</xdr:rowOff>
    </xdr:from>
    <xdr:ext cx="531299" cy="259045"/>
    <xdr:sp macro="" textlink="">
      <xdr:nvSpPr>
        <xdr:cNvPr id="112" name="テキスト ボックス 111"/>
        <xdr:cNvSpPr txBox="1"/>
      </xdr:nvSpPr>
      <xdr:spPr>
        <a:xfrm>
          <a:off x="230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71871</xdr:rowOff>
    </xdr:from>
    <xdr:to>
      <xdr:col>24</xdr:col>
      <xdr:colOff>62865</xdr:colOff>
      <xdr:row>56</xdr:row>
      <xdr:rowOff>67430</xdr:rowOff>
    </xdr:to>
    <xdr:cxnSp macro="">
      <xdr:nvCxnSpPr>
        <xdr:cNvPr id="116" name="直線コネクタ 115"/>
        <xdr:cNvCxnSpPr/>
      </xdr:nvCxnSpPr>
      <xdr:spPr>
        <a:xfrm flipV="1">
          <a:off x="4633595" y="8644371"/>
          <a:ext cx="1270" cy="10242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71257</xdr:rowOff>
    </xdr:from>
    <xdr:ext cx="534377" cy="259045"/>
    <xdr:sp macro="" textlink="">
      <xdr:nvSpPr>
        <xdr:cNvPr id="117" name="物件費最小値テキスト"/>
        <xdr:cNvSpPr txBox="1"/>
      </xdr:nvSpPr>
      <xdr:spPr>
        <a:xfrm>
          <a:off x="4686300" y="9672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56,713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67430</xdr:rowOff>
    </xdr:from>
    <xdr:to>
      <xdr:col>24</xdr:col>
      <xdr:colOff>152400</xdr:colOff>
      <xdr:row>56</xdr:row>
      <xdr:rowOff>67430</xdr:rowOff>
    </xdr:to>
    <xdr:cxnSp macro="">
      <xdr:nvCxnSpPr>
        <xdr:cNvPr id="118" name="直線コネクタ 117"/>
        <xdr:cNvCxnSpPr/>
      </xdr:nvCxnSpPr>
      <xdr:spPr>
        <a:xfrm>
          <a:off x="4546600" y="9668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18548</xdr:rowOff>
    </xdr:from>
    <xdr:ext cx="534377" cy="259045"/>
    <xdr:sp macro="" textlink="">
      <xdr:nvSpPr>
        <xdr:cNvPr id="119" name="物件費最大値テキスト"/>
        <xdr:cNvSpPr txBox="1"/>
      </xdr:nvSpPr>
      <xdr:spPr>
        <a:xfrm>
          <a:off x="4686300" y="84195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88,077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71871</xdr:rowOff>
    </xdr:from>
    <xdr:to>
      <xdr:col>24</xdr:col>
      <xdr:colOff>152400</xdr:colOff>
      <xdr:row>50</xdr:row>
      <xdr:rowOff>71871</xdr:rowOff>
    </xdr:to>
    <xdr:cxnSp macro="">
      <xdr:nvCxnSpPr>
        <xdr:cNvPr id="120" name="直線コネクタ 119"/>
        <xdr:cNvCxnSpPr/>
      </xdr:nvCxnSpPr>
      <xdr:spPr>
        <a:xfrm>
          <a:off x="4546600" y="86443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53</xdr:row>
      <xdr:rowOff>124971</xdr:rowOff>
    </xdr:from>
    <xdr:to>
      <xdr:col>24</xdr:col>
      <xdr:colOff>63500</xdr:colOff>
      <xdr:row>54</xdr:row>
      <xdr:rowOff>127715</xdr:rowOff>
    </xdr:to>
    <xdr:cxnSp macro="">
      <xdr:nvCxnSpPr>
        <xdr:cNvPr id="121" name="直線コネクタ 120"/>
        <xdr:cNvCxnSpPr/>
      </xdr:nvCxnSpPr>
      <xdr:spPr>
        <a:xfrm flipV="1">
          <a:off x="3797300" y="9211821"/>
          <a:ext cx="838200" cy="174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53</xdr:row>
      <xdr:rowOff>75230</xdr:rowOff>
    </xdr:from>
    <xdr:ext cx="534377" cy="259045"/>
    <xdr:sp macro="" textlink="">
      <xdr:nvSpPr>
        <xdr:cNvPr id="122" name="物件費平均値テキスト"/>
        <xdr:cNvSpPr txBox="1"/>
      </xdr:nvSpPr>
      <xdr:spPr>
        <a:xfrm>
          <a:off x="4686300" y="916208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70,008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53</xdr:row>
      <xdr:rowOff>96803</xdr:rowOff>
    </xdr:from>
    <xdr:to>
      <xdr:col>24</xdr:col>
      <xdr:colOff>114300</xdr:colOff>
      <xdr:row>54</xdr:row>
      <xdr:rowOff>26953</xdr:rowOff>
    </xdr:to>
    <xdr:sp macro="" textlink="">
      <xdr:nvSpPr>
        <xdr:cNvPr id="123" name="フローチャート: 判断 122"/>
        <xdr:cNvSpPr/>
      </xdr:nvSpPr>
      <xdr:spPr>
        <a:xfrm>
          <a:off x="4584700" y="9183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54</xdr:row>
      <xdr:rowOff>127715</xdr:rowOff>
    </xdr:from>
    <xdr:to>
      <xdr:col>19</xdr:col>
      <xdr:colOff>177800</xdr:colOff>
      <xdr:row>56</xdr:row>
      <xdr:rowOff>137643</xdr:rowOff>
    </xdr:to>
    <xdr:cxnSp macro="">
      <xdr:nvCxnSpPr>
        <xdr:cNvPr id="124" name="直線コネクタ 123"/>
        <xdr:cNvCxnSpPr/>
      </xdr:nvCxnSpPr>
      <xdr:spPr>
        <a:xfrm flipV="1">
          <a:off x="2908300" y="9386015"/>
          <a:ext cx="889000" cy="352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54</xdr:row>
      <xdr:rowOff>43343</xdr:rowOff>
    </xdr:from>
    <xdr:to>
      <xdr:col>20</xdr:col>
      <xdr:colOff>38100</xdr:colOff>
      <xdr:row>54</xdr:row>
      <xdr:rowOff>144943</xdr:rowOff>
    </xdr:to>
    <xdr:sp macro="" textlink="">
      <xdr:nvSpPr>
        <xdr:cNvPr id="125" name="フローチャート: 判断 124"/>
        <xdr:cNvSpPr/>
      </xdr:nvSpPr>
      <xdr:spPr>
        <a:xfrm>
          <a:off x="3746500" y="9301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52</xdr:row>
      <xdr:rowOff>161470</xdr:rowOff>
    </xdr:from>
    <xdr:ext cx="534377" cy="259045"/>
    <xdr:sp macro="" textlink="">
      <xdr:nvSpPr>
        <xdr:cNvPr id="126" name="テキスト ボックス 125"/>
        <xdr:cNvSpPr txBox="1"/>
      </xdr:nvSpPr>
      <xdr:spPr>
        <a:xfrm>
          <a:off x="3530111" y="9076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137643</xdr:rowOff>
    </xdr:from>
    <xdr:to>
      <xdr:col>15</xdr:col>
      <xdr:colOff>50800</xdr:colOff>
      <xdr:row>57</xdr:row>
      <xdr:rowOff>93556</xdr:rowOff>
    </xdr:to>
    <xdr:cxnSp macro="">
      <xdr:nvCxnSpPr>
        <xdr:cNvPr id="127" name="直線コネクタ 126"/>
        <xdr:cNvCxnSpPr/>
      </xdr:nvCxnSpPr>
      <xdr:spPr>
        <a:xfrm flipV="1">
          <a:off x="2019300" y="9738843"/>
          <a:ext cx="889000" cy="127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108429</xdr:rowOff>
    </xdr:from>
    <xdr:to>
      <xdr:col>15</xdr:col>
      <xdr:colOff>101600</xdr:colOff>
      <xdr:row>57</xdr:row>
      <xdr:rowOff>38579</xdr:rowOff>
    </xdr:to>
    <xdr:sp macro="" textlink="">
      <xdr:nvSpPr>
        <xdr:cNvPr id="128" name="フローチャート: 判断 127"/>
        <xdr:cNvSpPr/>
      </xdr:nvSpPr>
      <xdr:spPr>
        <a:xfrm>
          <a:off x="2857500" y="9709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29706</xdr:rowOff>
    </xdr:from>
    <xdr:ext cx="534377" cy="259045"/>
    <xdr:sp macro="" textlink="">
      <xdr:nvSpPr>
        <xdr:cNvPr id="129" name="テキスト ボックス 128"/>
        <xdr:cNvSpPr txBox="1"/>
      </xdr:nvSpPr>
      <xdr:spPr>
        <a:xfrm>
          <a:off x="2641111" y="9802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93556</xdr:rowOff>
    </xdr:from>
    <xdr:to>
      <xdr:col>10</xdr:col>
      <xdr:colOff>114300</xdr:colOff>
      <xdr:row>57</xdr:row>
      <xdr:rowOff>155277</xdr:rowOff>
    </xdr:to>
    <xdr:cxnSp macro="">
      <xdr:nvCxnSpPr>
        <xdr:cNvPr id="130" name="直線コネクタ 129"/>
        <xdr:cNvCxnSpPr/>
      </xdr:nvCxnSpPr>
      <xdr:spPr>
        <a:xfrm flipV="1">
          <a:off x="1130300" y="9866206"/>
          <a:ext cx="889000" cy="61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86353</xdr:rowOff>
    </xdr:from>
    <xdr:to>
      <xdr:col>10</xdr:col>
      <xdr:colOff>165100</xdr:colOff>
      <xdr:row>58</xdr:row>
      <xdr:rowOff>16503</xdr:rowOff>
    </xdr:to>
    <xdr:sp macro="" textlink="">
      <xdr:nvSpPr>
        <xdr:cNvPr id="131" name="フローチャート: 判断 130"/>
        <xdr:cNvSpPr/>
      </xdr:nvSpPr>
      <xdr:spPr>
        <a:xfrm>
          <a:off x="1968500" y="9859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7630</xdr:rowOff>
    </xdr:from>
    <xdr:ext cx="534377" cy="259045"/>
    <xdr:sp macro="" textlink="">
      <xdr:nvSpPr>
        <xdr:cNvPr id="132" name="テキスト ボックス 131"/>
        <xdr:cNvSpPr txBox="1"/>
      </xdr:nvSpPr>
      <xdr:spPr>
        <a:xfrm>
          <a:off x="1752111" y="9951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158068</xdr:rowOff>
    </xdr:from>
    <xdr:to>
      <xdr:col>6</xdr:col>
      <xdr:colOff>38100</xdr:colOff>
      <xdr:row>58</xdr:row>
      <xdr:rowOff>88218</xdr:rowOff>
    </xdr:to>
    <xdr:sp macro="" textlink="">
      <xdr:nvSpPr>
        <xdr:cNvPr id="133" name="フローチャート: 判断 132"/>
        <xdr:cNvSpPr/>
      </xdr:nvSpPr>
      <xdr:spPr>
        <a:xfrm>
          <a:off x="1079500" y="9930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79345</xdr:rowOff>
    </xdr:from>
    <xdr:ext cx="534377" cy="259045"/>
    <xdr:sp macro="" textlink="">
      <xdr:nvSpPr>
        <xdr:cNvPr id="134" name="テキスト ボックス 133"/>
        <xdr:cNvSpPr txBox="1"/>
      </xdr:nvSpPr>
      <xdr:spPr>
        <a:xfrm>
          <a:off x="863111" y="10023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53</xdr:row>
      <xdr:rowOff>74171</xdr:rowOff>
    </xdr:from>
    <xdr:to>
      <xdr:col>24</xdr:col>
      <xdr:colOff>114300</xdr:colOff>
      <xdr:row>54</xdr:row>
      <xdr:rowOff>4321</xdr:rowOff>
    </xdr:to>
    <xdr:sp macro="" textlink="">
      <xdr:nvSpPr>
        <xdr:cNvPr id="140" name="楕円 139"/>
        <xdr:cNvSpPr/>
      </xdr:nvSpPr>
      <xdr:spPr>
        <a:xfrm>
          <a:off x="4584700" y="9161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97048</xdr:rowOff>
    </xdr:from>
    <xdr:ext cx="534377" cy="259045"/>
    <xdr:sp macro="" textlink="">
      <xdr:nvSpPr>
        <xdr:cNvPr id="141" name="物件費該当値テキスト"/>
        <xdr:cNvSpPr txBox="1"/>
      </xdr:nvSpPr>
      <xdr:spPr>
        <a:xfrm>
          <a:off x="4686300" y="9012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76915</xdr:rowOff>
    </xdr:from>
    <xdr:to>
      <xdr:col>20</xdr:col>
      <xdr:colOff>38100</xdr:colOff>
      <xdr:row>55</xdr:row>
      <xdr:rowOff>7065</xdr:rowOff>
    </xdr:to>
    <xdr:sp macro="" textlink="">
      <xdr:nvSpPr>
        <xdr:cNvPr id="142" name="楕円 141"/>
        <xdr:cNvSpPr/>
      </xdr:nvSpPr>
      <xdr:spPr>
        <a:xfrm>
          <a:off x="3746500" y="9335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169642</xdr:rowOff>
    </xdr:from>
    <xdr:ext cx="534377" cy="259045"/>
    <xdr:sp macro="" textlink="">
      <xdr:nvSpPr>
        <xdr:cNvPr id="143" name="テキスト ボックス 142"/>
        <xdr:cNvSpPr txBox="1"/>
      </xdr:nvSpPr>
      <xdr:spPr>
        <a:xfrm>
          <a:off x="3530111" y="94279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86843</xdr:rowOff>
    </xdr:from>
    <xdr:to>
      <xdr:col>15</xdr:col>
      <xdr:colOff>101600</xdr:colOff>
      <xdr:row>57</xdr:row>
      <xdr:rowOff>16993</xdr:rowOff>
    </xdr:to>
    <xdr:sp macro="" textlink="">
      <xdr:nvSpPr>
        <xdr:cNvPr id="144" name="楕円 143"/>
        <xdr:cNvSpPr/>
      </xdr:nvSpPr>
      <xdr:spPr>
        <a:xfrm>
          <a:off x="2857500" y="9688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33520</xdr:rowOff>
    </xdr:from>
    <xdr:ext cx="534377" cy="259045"/>
    <xdr:sp macro="" textlink="">
      <xdr:nvSpPr>
        <xdr:cNvPr id="145" name="テキスト ボックス 144"/>
        <xdr:cNvSpPr txBox="1"/>
      </xdr:nvSpPr>
      <xdr:spPr>
        <a:xfrm>
          <a:off x="2641111" y="9463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42756</xdr:rowOff>
    </xdr:from>
    <xdr:to>
      <xdr:col>10</xdr:col>
      <xdr:colOff>165100</xdr:colOff>
      <xdr:row>57</xdr:row>
      <xdr:rowOff>144356</xdr:rowOff>
    </xdr:to>
    <xdr:sp macro="" textlink="">
      <xdr:nvSpPr>
        <xdr:cNvPr id="146" name="楕円 145"/>
        <xdr:cNvSpPr/>
      </xdr:nvSpPr>
      <xdr:spPr>
        <a:xfrm>
          <a:off x="1968500" y="9815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160883</xdr:rowOff>
    </xdr:from>
    <xdr:ext cx="534377" cy="259045"/>
    <xdr:sp macro="" textlink="">
      <xdr:nvSpPr>
        <xdr:cNvPr id="147" name="テキスト ボックス 146"/>
        <xdr:cNvSpPr txBox="1"/>
      </xdr:nvSpPr>
      <xdr:spPr>
        <a:xfrm>
          <a:off x="1752111" y="9590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104477</xdr:rowOff>
    </xdr:from>
    <xdr:to>
      <xdr:col>6</xdr:col>
      <xdr:colOff>38100</xdr:colOff>
      <xdr:row>58</xdr:row>
      <xdr:rowOff>34627</xdr:rowOff>
    </xdr:to>
    <xdr:sp macro="" textlink="">
      <xdr:nvSpPr>
        <xdr:cNvPr id="148" name="楕円 147"/>
        <xdr:cNvSpPr/>
      </xdr:nvSpPr>
      <xdr:spPr>
        <a:xfrm>
          <a:off x="1079500" y="9877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51154</xdr:rowOff>
    </xdr:from>
    <xdr:ext cx="534377" cy="259045"/>
    <xdr:sp macro="" textlink="">
      <xdr:nvSpPr>
        <xdr:cNvPr id="149" name="テキスト ボックス 148"/>
        <xdr:cNvSpPr txBox="1"/>
      </xdr:nvSpPr>
      <xdr:spPr>
        <a:xfrm>
          <a:off x="863111" y="9652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60" name="テキスト ボックス 159"/>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61" name="直線コネクタ 160"/>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78</xdr:row>
      <xdr:rowOff>128106</xdr:rowOff>
    </xdr:from>
    <xdr:ext cx="467179" cy="259045"/>
    <xdr:sp macro="" textlink="">
      <xdr:nvSpPr>
        <xdr:cNvPr id="162" name="テキスト ボックス 161"/>
        <xdr:cNvSpPr txBox="1"/>
      </xdr:nvSpPr>
      <xdr:spPr>
        <a:xfrm>
          <a:off x="294821" y="1350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3" name="直線コネクタ 162"/>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144434</xdr:rowOff>
    </xdr:from>
    <xdr:ext cx="467179" cy="259045"/>
    <xdr:sp macro="" textlink="">
      <xdr:nvSpPr>
        <xdr:cNvPr id="164" name="テキスト ボックス 163"/>
        <xdr:cNvSpPr txBox="1"/>
      </xdr:nvSpPr>
      <xdr:spPr>
        <a:xfrm>
          <a:off x="294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5" name="直線コネクタ 164"/>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74</xdr:row>
      <xdr:rowOff>160762</xdr:rowOff>
    </xdr:from>
    <xdr:ext cx="467179" cy="259045"/>
    <xdr:sp macro="" textlink="">
      <xdr:nvSpPr>
        <xdr:cNvPr id="166" name="テキスト ボックス 165"/>
        <xdr:cNvSpPr txBox="1"/>
      </xdr:nvSpPr>
      <xdr:spPr>
        <a:xfrm>
          <a:off x="294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7" name="直線コネクタ 166"/>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5642</xdr:rowOff>
    </xdr:from>
    <xdr:ext cx="531299" cy="259045"/>
    <xdr:sp macro="" textlink="">
      <xdr:nvSpPr>
        <xdr:cNvPr id="168" name="テキスト ボックス 167"/>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9" name="直線コネクタ 168"/>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21970</xdr:rowOff>
    </xdr:from>
    <xdr:ext cx="531299" cy="259045"/>
    <xdr:sp macro="" textlink="">
      <xdr:nvSpPr>
        <xdr:cNvPr id="170" name="テキスト ボックス 169"/>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71" name="直線コネクタ 170"/>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38299</xdr:rowOff>
    </xdr:from>
    <xdr:ext cx="531299" cy="259045"/>
    <xdr:sp macro="" textlink="">
      <xdr:nvSpPr>
        <xdr:cNvPr id="172" name="テキスト ボックス 171"/>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3" name="直線コネクタ 172"/>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4" name="テキスト ボックス 173"/>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5"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133931</xdr:rowOff>
    </xdr:from>
    <xdr:to>
      <xdr:col>24</xdr:col>
      <xdr:colOff>62865</xdr:colOff>
      <xdr:row>79</xdr:row>
      <xdr:rowOff>19957</xdr:rowOff>
    </xdr:to>
    <xdr:cxnSp macro="">
      <xdr:nvCxnSpPr>
        <xdr:cNvPr id="176" name="直線コネクタ 175"/>
        <xdr:cNvCxnSpPr/>
      </xdr:nvCxnSpPr>
      <xdr:spPr>
        <a:xfrm flipV="1">
          <a:off x="4633595" y="12135431"/>
          <a:ext cx="1270" cy="14290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23784</xdr:rowOff>
    </xdr:from>
    <xdr:ext cx="469744" cy="259045"/>
    <xdr:sp macro="" textlink="">
      <xdr:nvSpPr>
        <xdr:cNvPr id="177" name="維持補修費最小値テキスト"/>
        <xdr:cNvSpPr txBox="1"/>
      </xdr:nvSpPr>
      <xdr:spPr>
        <a:xfrm>
          <a:off x="4686300" y="135683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19957</xdr:rowOff>
    </xdr:from>
    <xdr:to>
      <xdr:col>24</xdr:col>
      <xdr:colOff>152400</xdr:colOff>
      <xdr:row>79</xdr:row>
      <xdr:rowOff>19957</xdr:rowOff>
    </xdr:to>
    <xdr:cxnSp macro="">
      <xdr:nvCxnSpPr>
        <xdr:cNvPr id="178" name="直線コネクタ 177"/>
        <xdr:cNvCxnSpPr/>
      </xdr:nvCxnSpPr>
      <xdr:spPr>
        <a:xfrm>
          <a:off x="4546600" y="135645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80608</xdr:rowOff>
    </xdr:from>
    <xdr:ext cx="534377" cy="259045"/>
    <xdr:sp macro="" textlink="">
      <xdr:nvSpPr>
        <xdr:cNvPr id="179" name="維持補修費最大値テキスト"/>
        <xdr:cNvSpPr txBox="1"/>
      </xdr:nvSpPr>
      <xdr:spPr>
        <a:xfrm>
          <a:off x="4686300" y="11910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133931</xdr:rowOff>
    </xdr:from>
    <xdr:to>
      <xdr:col>24</xdr:col>
      <xdr:colOff>152400</xdr:colOff>
      <xdr:row>70</xdr:row>
      <xdr:rowOff>133931</xdr:rowOff>
    </xdr:to>
    <xdr:cxnSp macro="">
      <xdr:nvCxnSpPr>
        <xdr:cNvPr id="180" name="直線コネクタ 179"/>
        <xdr:cNvCxnSpPr/>
      </xdr:nvCxnSpPr>
      <xdr:spPr>
        <a:xfrm>
          <a:off x="4546600" y="121354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44994</xdr:rowOff>
    </xdr:from>
    <xdr:to>
      <xdr:col>24</xdr:col>
      <xdr:colOff>63500</xdr:colOff>
      <xdr:row>75</xdr:row>
      <xdr:rowOff>166261</xdr:rowOff>
    </xdr:to>
    <xdr:cxnSp macro="">
      <xdr:nvCxnSpPr>
        <xdr:cNvPr id="181" name="直線コネクタ 180"/>
        <xdr:cNvCxnSpPr/>
      </xdr:nvCxnSpPr>
      <xdr:spPr>
        <a:xfrm flipV="1">
          <a:off x="3797300" y="12903744"/>
          <a:ext cx="838200" cy="121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36085</xdr:rowOff>
    </xdr:from>
    <xdr:ext cx="469744" cy="259045"/>
    <xdr:sp macro="" textlink="">
      <xdr:nvSpPr>
        <xdr:cNvPr id="182" name="維持補修費平均値テキスト"/>
        <xdr:cNvSpPr txBox="1"/>
      </xdr:nvSpPr>
      <xdr:spPr>
        <a:xfrm>
          <a:off x="4686300" y="130662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57658</xdr:rowOff>
    </xdr:from>
    <xdr:to>
      <xdr:col>24</xdr:col>
      <xdr:colOff>114300</xdr:colOff>
      <xdr:row>76</xdr:row>
      <xdr:rowOff>159258</xdr:rowOff>
    </xdr:to>
    <xdr:sp macro="" textlink="">
      <xdr:nvSpPr>
        <xdr:cNvPr id="183" name="フローチャート: 判断 182"/>
        <xdr:cNvSpPr/>
      </xdr:nvSpPr>
      <xdr:spPr>
        <a:xfrm>
          <a:off x="4584700" y="13087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166261</xdr:rowOff>
    </xdr:from>
    <xdr:to>
      <xdr:col>19</xdr:col>
      <xdr:colOff>177800</xdr:colOff>
      <xdr:row>76</xdr:row>
      <xdr:rowOff>363</xdr:rowOff>
    </xdr:to>
    <xdr:cxnSp macro="">
      <xdr:nvCxnSpPr>
        <xdr:cNvPr id="184" name="直線コネクタ 183"/>
        <xdr:cNvCxnSpPr/>
      </xdr:nvCxnSpPr>
      <xdr:spPr>
        <a:xfrm flipV="1">
          <a:off x="2908300" y="13025011"/>
          <a:ext cx="889000" cy="5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73986</xdr:rowOff>
    </xdr:from>
    <xdr:to>
      <xdr:col>20</xdr:col>
      <xdr:colOff>38100</xdr:colOff>
      <xdr:row>77</xdr:row>
      <xdr:rowOff>4136</xdr:rowOff>
    </xdr:to>
    <xdr:sp macro="" textlink="">
      <xdr:nvSpPr>
        <xdr:cNvPr id="185" name="フローチャート: 判断 184"/>
        <xdr:cNvSpPr/>
      </xdr:nvSpPr>
      <xdr:spPr>
        <a:xfrm>
          <a:off x="3746500" y="13104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166713</xdr:rowOff>
    </xdr:from>
    <xdr:ext cx="469744" cy="259045"/>
    <xdr:sp macro="" textlink="">
      <xdr:nvSpPr>
        <xdr:cNvPr id="186" name="テキスト ボックス 185"/>
        <xdr:cNvSpPr txBox="1"/>
      </xdr:nvSpPr>
      <xdr:spPr>
        <a:xfrm>
          <a:off x="3562428" y="13196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75</xdr:row>
      <xdr:rowOff>159294</xdr:rowOff>
    </xdr:from>
    <xdr:to>
      <xdr:col>15</xdr:col>
      <xdr:colOff>50800</xdr:colOff>
      <xdr:row>76</xdr:row>
      <xdr:rowOff>363</xdr:rowOff>
    </xdr:to>
    <xdr:cxnSp macro="">
      <xdr:nvCxnSpPr>
        <xdr:cNvPr id="187" name="直線コネクタ 186"/>
        <xdr:cNvCxnSpPr/>
      </xdr:nvCxnSpPr>
      <xdr:spPr>
        <a:xfrm>
          <a:off x="2019300" y="13018044"/>
          <a:ext cx="889000" cy="12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84110</xdr:rowOff>
    </xdr:from>
    <xdr:to>
      <xdr:col>15</xdr:col>
      <xdr:colOff>101600</xdr:colOff>
      <xdr:row>77</xdr:row>
      <xdr:rowOff>14260</xdr:rowOff>
    </xdr:to>
    <xdr:sp macro="" textlink="">
      <xdr:nvSpPr>
        <xdr:cNvPr id="188" name="フローチャート: 判断 187"/>
        <xdr:cNvSpPr/>
      </xdr:nvSpPr>
      <xdr:spPr>
        <a:xfrm>
          <a:off x="2857500" y="13114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5387</xdr:rowOff>
    </xdr:from>
    <xdr:ext cx="469744" cy="259045"/>
    <xdr:sp macro="" textlink="">
      <xdr:nvSpPr>
        <xdr:cNvPr id="189" name="テキスト ボックス 188"/>
        <xdr:cNvSpPr txBox="1"/>
      </xdr:nvSpPr>
      <xdr:spPr>
        <a:xfrm>
          <a:off x="2673428" y="13207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106281</xdr:rowOff>
    </xdr:from>
    <xdr:to>
      <xdr:col>10</xdr:col>
      <xdr:colOff>114300</xdr:colOff>
      <xdr:row>75</xdr:row>
      <xdr:rowOff>159294</xdr:rowOff>
    </xdr:to>
    <xdr:cxnSp macro="">
      <xdr:nvCxnSpPr>
        <xdr:cNvPr id="190" name="直線コネクタ 189"/>
        <xdr:cNvCxnSpPr/>
      </xdr:nvCxnSpPr>
      <xdr:spPr>
        <a:xfrm>
          <a:off x="1130300" y="12965031"/>
          <a:ext cx="889000" cy="53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130048</xdr:rowOff>
    </xdr:from>
    <xdr:to>
      <xdr:col>10</xdr:col>
      <xdr:colOff>165100</xdr:colOff>
      <xdr:row>77</xdr:row>
      <xdr:rowOff>60198</xdr:rowOff>
    </xdr:to>
    <xdr:sp macro="" textlink="">
      <xdr:nvSpPr>
        <xdr:cNvPr id="191" name="フローチャート: 判断 190"/>
        <xdr:cNvSpPr/>
      </xdr:nvSpPr>
      <xdr:spPr>
        <a:xfrm>
          <a:off x="1968500" y="13160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51325</xdr:rowOff>
    </xdr:from>
    <xdr:ext cx="469744" cy="259045"/>
    <xdr:sp macro="" textlink="">
      <xdr:nvSpPr>
        <xdr:cNvPr id="192" name="テキスト ボックス 191"/>
        <xdr:cNvSpPr txBox="1"/>
      </xdr:nvSpPr>
      <xdr:spPr>
        <a:xfrm>
          <a:off x="1784428" y="132529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117856</xdr:rowOff>
    </xdr:from>
    <xdr:to>
      <xdr:col>6</xdr:col>
      <xdr:colOff>38100</xdr:colOff>
      <xdr:row>77</xdr:row>
      <xdr:rowOff>48006</xdr:rowOff>
    </xdr:to>
    <xdr:sp macro="" textlink="">
      <xdr:nvSpPr>
        <xdr:cNvPr id="193" name="フローチャート: 判断 192"/>
        <xdr:cNvSpPr/>
      </xdr:nvSpPr>
      <xdr:spPr>
        <a:xfrm>
          <a:off x="1079500" y="13148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39133</xdr:rowOff>
    </xdr:from>
    <xdr:ext cx="469744" cy="259045"/>
    <xdr:sp macro="" textlink="">
      <xdr:nvSpPr>
        <xdr:cNvPr id="194" name="テキスト ボックス 193"/>
        <xdr:cNvSpPr txBox="1"/>
      </xdr:nvSpPr>
      <xdr:spPr>
        <a:xfrm>
          <a:off x="895428" y="132407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5" name="テキスト ボックス 194"/>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6" name="テキスト ボックス 195"/>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7" name="テキスト ボックス 196"/>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8" name="テキスト ボックス 197"/>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9" name="テキスト ボックス 198"/>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165644</xdr:rowOff>
    </xdr:from>
    <xdr:to>
      <xdr:col>24</xdr:col>
      <xdr:colOff>114300</xdr:colOff>
      <xdr:row>75</xdr:row>
      <xdr:rowOff>95794</xdr:rowOff>
    </xdr:to>
    <xdr:sp macro="" textlink="">
      <xdr:nvSpPr>
        <xdr:cNvPr id="200" name="楕円 199"/>
        <xdr:cNvSpPr/>
      </xdr:nvSpPr>
      <xdr:spPr>
        <a:xfrm>
          <a:off x="4584700" y="12852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17071</xdr:rowOff>
    </xdr:from>
    <xdr:ext cx="469744" cy="259045"/>
    <xdr:sp macro="" textlink="">
      <xdr:nvSpPr>
        <xdr:cNvPr id="201" name="維持補修費該当値テキスト"/>
        <xdr:cNvSpPr txBox="1"/>
      </xdr:nvSpPr>
      <xdr:spPr>
        <a:xfrm>
          <a:off x="4686300" y="127043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115461</xdr:rowOff>
    </xdr:from>
    <xdr:to>
      <xdr:col>20</xdr:col>
      <xdr:colOff>38100</xdr:colOff>
      <xdr:row>76</xdr:row>
      <xdr:rowOff>45611</xdr:rowOff>
    </xdr:to>
    <xdr:sp macro="" textlink="">
      <xdr:nvSpPr>
        <xdr:cNvPr id="202" name="楕円 201"/>
        <xdr:cNvSpPr/>
      </xdr:nvSpPr>
      <xdr:spPr>
        <a:xfrm>
          <a:off x="3746500" y="12974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74</xdr:row>
      <xdr:rowOff>62138</xdr:rowOff>
    </xdr:from>
    <xdr:ext cx="469744" cy="259045"/>
    <xdr:sp macro="" textlink="">
      <xdr:nvSpPr>
        <xdr:cNvPr id="203" name="テキスト ボックス 202"/>
        <xdr:cNvSpPr txBox="1"/>
      </xdr:nvSpPr>
      <xdr:spPr>
        <a:xfrm>
          <a:off x="3562428" y="12749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121013</xdr:rowOff>
    </xdr:from>
    <xdr:to>
      <xdr:col>15</xdr:col>
      <xdr:colOff>101600</xdr:colOff>
      <xdr:row>76</xdr:row>
      <xdr:rowOff>51163</xdr:rowOff>
    </xdr:to>
    <xdr:sp macro="" textlink="">
      <xdr:nvSpPr>
        <xdr:cNvPr id="204" name="楕円 203"/>
        <xdr:cNvSpPr/>
      </xdr:nvSpPr>
      <xdr:spPr>
        <a:xfrm>
          <a:off x="2857500" y="12979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74</xdr:row>
      <xdr:rowOff>67690</xdr:rowOff>
    </xdr:from>
    <xdr:ext cx="469744" cy="259045"/>
    <xdr:sp macro="" textlink="">
      <xdr:nvSpPr>
        <xdr:cNvPr id="205" name="テキスト ボックス 204"/>
        <xdr:cNvSpPr txBox="1"/>
      </xdr:nvSpPr>
      <xdr:spPr>
        <a:xfrm>
          <a:off x="2673428" y="12754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108494</xdr:rowOff>
    </xdr:from>
    <xdr:to>
      <xdr:col>10</xdr:col>
      <xdr:colOff>165100</xdr:colOff>
      <xdr:row>76</xdr:row>
      <xdr:rowOff>38644</xdr:rowOff>
    </xdr:to>
    <xdr:sp macro="" textlink="">
      <xdr:nvSpPr>
        <xdr:cNvPr id="206" name="楕円 205"/>
        <xdr:cNvSpPr/>
      </xdr:nvSpPr>
      <xdr:spPr>
        <a:xfrm>
          <a:off x="1968500" y="12967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74</xdr:row>
      <xdr:rowOff>55171</xdr:rowOff>
    </xdr:from>
    <xdr:ext cx="469744" cy="259045"/>
    <xdr:sp macro="" textlink="">
      <xdr:nvSpPr>
        <xdr:cNvPr id="207" name="テキスト ボックス 206"/>
        <xdr:cNvSpPr txBox="1"/>
      </xdr:nvSpPr>
      <xdr:spPr>
        <a:xfrm>
          <a:off x="1784428" y="127424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55481</xdr:rowOff>
    </xdr:from>
    <xdr:to>
      <xdr:col>6</xdr:col>
      <xdr:colOff>38100</xdr:colOff>
      <xdr:row>75</xdr:row>
      <xdr:rowOff>157082</xdr:rowOff>
    </xdr:to>
    <xdr:sp macro="" textlink="">
      <xdr:nvSpPr>
        <xdr:cNvPr id="208" name="楕円 207"/>
        <xdr:cNvSpPr/>
      </xdr:nvSpPr>
      <xdr:spPr>
        <a:xfrm>
          <a:off x="1079500" y="1291423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74</xdr:row>
      <xdr:rowOff>2158</xdr:rowOff>
    </xdr:from>
    <xdr:ext cx="469744" cy="259045"/>
    <xdr:sp macro="" textlink="">
      <xdr:nvSpPr>
        <xdr:cNvPr id="209" name="テキスト ボックス 208"/>
        <xdr:cNvSpPr txBox="1"/>
      </xdr:nvSpPr>
      <xdr:spPr>
        <a:xfrm>
          <a:off x="895428" y="12689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10" name="正方形/長方形 209"/>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1" name="正方形/長方形 210"/>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2" name="正方形/長方形 211"/>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3" name="正方形/長方形 212"/>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4" name="正方形/長方形 213"/>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127,834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5" name="正方形/長方形 214"/>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6" name="正方形/長方形 215"/>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7" name="正方形/長方形 216"/>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8" name="テキスト ボックス 217"/>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9" name="直線コネクタ 218"/>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20" name="テキスト ボックス 219"/>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21" name="直線コネクタ 220"/>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22" name="テキスト ボックス 221"/>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3" name="直線コネクタ 222"/>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24" name="テキスト ボックス 223"/>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5" name="直線コネクタ 224"/>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6" name="テキスト ボックス 225"/>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7" name="直線コネクタ 226"/>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8" name="テキスト ボックス 227"/>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9" name="直線コネクタ 228"/>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30" name="テキスト ボックス 229"/>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1" name="直線コネクタ 230"/>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2" name="テキスト ボックス 231"/>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3"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146909</xdr:rowOff>
    </xdr:from>
    <xdr:to>
      <xdr:col>24</xdr:col>
      <xdr:colOff>62865</xdr:colOff>
      <xdr:row>96</xdr:row>
      <xdr:rowOff>109243</xdr:rowOff>
    </xdr:to>
    <xdr:cxnSp macro="">
      <xdr:nvCxnSpPr>
        <xdr:cNvPr id="234" name="直線コネクタ 233"/>
        <xdr:cNvCxnSpPr/>
      </xdr:nvCxnSpPr>
      <xdr:spPr>
        <a:xfrm flipV="1">
          <a:off x="4633595" y="15577409"/>
          <a:ext cx="1270" cy="9910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113070</xdr:rowOff>
    </xdr:from>
    <xdr:ext cx="599010" cy="259045"/>
    <xdr:sp macro="" textlink="">
      <xdr:nvSpPr>
        <xdr:cNvPr id="235" name="扶助費最小値テキスト"/>
        <xdr:cNvSpPr txBox="1"/>
      </xdr:nvSpPr>
      <xdr:spPr>
        <a:xfrm>
          <a:off x="4686300" y="16572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96</xdr:row>
      <xdr:rowOff>109243</xdr:rowOff>
    </xdr:from>
    <xdr:to>
      <xdr:col>24</xdr:col>
      <xdr:colOff>152400</xdr:colOff>
      <xdr:row>96</xdr:row>
      <xdr:rowOff>109243</xdr:rowOff>
    </xdr:to>
    <xdr:cxnSp macro="">
      <xdr:nvCxnSpPr>
        <xdr:cNvPr id="236" name="直線コネクタ 235"/>
        <xdr:cNvCxnSpPr/>
      </xdr:nvCxnSpPr>
      <xdr:spPr>
        <a:xfrm>
          <a:off x="4546600" y="16568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93586</xdr:rowOff>
    </xdr:from>
    <xdr:ext cx="599010" cy="259045"/>
    <xdr:sp macro="" textlink="">
      <xdr:nvSpPr>
        <xdr:cNvPr id="237" name="扶助費最大値テキスト"/>
        <xdr:cNvSpPr txBox="1"/>
      </xdr:nvSpPr>
      <xdr:spPr>
        <a:xfrm>
          <a:off x="4686300" y="153526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239,054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146909</xdr:rowOff>
    </xdr:from>
    <xdr:to>
      <xdr:col>24</xdr:col>
      <xdr:colOff>152400</xdr:colOff>
      <xdr:row>90</xdr:row>
      <xdr:rowOff>146909</xdr:rowOff>
    </xdr:to>
    <xdr:cxnSp macro="">
      <xdr:nvCxnSpPr>
        <xdr:cNvPr id="238" name="直線コネクタ 237"/>
        <xdr:cNvCxnSpPr/>
      </xdr:nvCxnSpPr>
      <xdr:spPr>
        <a:xfrm>
          <a:off x="4546600" y="1557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16118</xdr:rowOff>
    </xdr:from>
    <xdr:to>
      <xdr:col>24</xdr:col>
      <xdr:colOff>63500</xdr:colOff>
      <xdr:row>96</xdr:row>
      <xdr:rowOff>109243</xdr:rowOff>
    </xdr:to>
    <xdr:cxnSp macro="">
      <xdr:nvCxnSpPr>
        <xdr:cNvPr id="239" name="直線コネクタ 238"/>
        <xdr:cNvCxnSpPr/>
      </xdr:nvCxnSpPr>
      <xdr:spPr>
        <a:xfrm>
          <a:off x="3797300" y="16475318"/>
          <a:ext cx="838200" cy="93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7551</xdr:rowOff>
    </xdr:from>
    <xdr:ext cx="599010" cy="259045"/>
    <xdr:sp macro="" textlink="">
      <xdr:nvSpPr>
        <xdr:cNvPr id="240" name="扶助費平均値テキスト"/>
        <xdr:cNvSpPr txBox="1"/>
      </xdr:nvSpPr>
      <xdr:spPr>
        <a:xfrm>
          <a:off x="4686300" y="159524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156124</xdr:rowOff>
    </xdr:from>
    <xdr:to>
      <xdr:col>24</xdr:col>
      <xdr:colOff>114300</xdr:colOff>
      <xdr:row>94</xdr:row>
      <xdr:rowOff>86274</xdr:rowOff>
    </xdr:to>
    <xdr:sp macro="" textlink="">
      <xdr:nvSpPr>
        <xdr:cNvPr id="241" name="フローチャート: 判断 240"/>
        <xdr:cNvSpPr/>
      </xdr:nvSpPr>
      <xdr:spPr>
        <a:xfrm>
          <a:off x="4584700" y="16100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16118</xdr:rowOff>
    </xdr:from>
    <xdr:to>
      <xdr:col>19</xdr:col>
      <xdr:colOff>177800</xdr:colOff>
      <xdr:row>97</xdr:row>
      <xdr:rowOff>37821</xdr:rowOff>
    </xdr:to>
    <xdr:cxnSp macro="">
      <xdr:nvCxnSpPr>
        <xdr:cNvPr id="242" name="直線コネクタ 241"/>
        <xdr:cNvCxnSpPr/>
      </xdr:nvCxnSpPr>
      <xdr:spPr>
        <a:xfrm flipV="1">
          <a:off x="2908300" y="16475318"/>
          <a:ext cx="889000" cy="193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93</xdr:row>
      <xdr:rowOff>102105</xdr:rowOff>
    </xdr:from>
    <xdr:to>
      <xdr:col>20</xdr:col>
      <xdr:colOff>38100</xdr:colOff>
      <xdr:row>94</xdr:row>
      <xdr:rowOff>32255</xdr:rowOff>
    </xdr:to>
    <xdr:sp macro="" textlink="">
      <xdr:nvSpPr>
        <xdr:cNvPr id="243" name="フローチャート: 判断 242"/>
        <xdr:cNvSpPr/>
      </xdr:nvSpPr>
      <xdr:spPr>
        <a:xfrm>
          <a:off x="3746500" y="1604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92</xdr:row>
      <xdr:rowOff>48782</xdr:rowOff>
    </xdr:from>
    <xdr:ext cx="599010" cy="259045"/>
    <xdr:sp macro="" textlink="">
      <xdr:nvSpPr>
        <xdr:cNvPr id="244" name="テキスト ボックス 243"/>
        <xdr:cNvSpPr txBox="1"/>
      </xdr:nvSpPr>
      <xdr:spPr>
        <a:xfrm>
          <a:off x="3497795" y="158221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37821</xdr:rowOff>
    </xdr:from>
    <xdr:to>
      <xdr:col>15</xdr:col>
      <xdr:colOff>50800</xdr:colOff>
      <xdr:row>97</xdr:row>
      <xdr:rowOff>90681</xdr:rowOff>
    </xdr:to>
    <xdr:cxnSp macro="">
      <xdr:nvCxnSpPr>
        <xdr:cNvPr id="245" name="直線コネクタ 244"/>
        <xdr:cNvCxnSpPr/>
      </xdr:nvCxnSpPr>
      <xdr:spPr>
        <a:xfrm flipV="1">
          <a:off x="2019300" y="16668471"/>
          <a:ext cx="889000" cy="5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135093</xdr:rowOff>
    </xdr:from>
    <xdr:to>
      <xdr:col>15</xdr:col>
      <xdr:colOff>101600</xdr:colOff>
      <xdr:row>95</xdr:row>
      <xdr:rowOff>65243</xdr:rowOff>
    </xdr:to>
    <xdr:sp macro="" textlink="">
      <xdr:nvSpPr>
        <xdr:cNvPr id="246" name="フローチャート: 判断 245"/>
        <xdr:cNvSpPr/>
      </xdr:nvSpPr>
      <xdr:spPr>
        <a:xfrm>
          <a:off x="2857500" y="16251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81770</xdr:rowOff>
    </xdr:from>
    <xdr:ext cx="599010" cy="259045"/>
    <xdr:sp macro="" textlink="">
      <xdr:nvSpPr>
        <xdr:cNvPr id="247" name="テキスト ボックス 246"/>
        <xdr:cNvSpPr txBox="1"/>
      </xdr:nvSpPr>
      <xdr:spPr>
        <a:xfrm>
          <a:off x="2608795" y="160266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143,938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90681</xdr:rowOff>
    </xdr:from>
    <xdr:to>
      <xdr:col>10</xdr:col>
      <xdr:colOff>114300</xdr:colOff>
      <xdr:row>97</xdr:row>
      <xdr:rowOff>127783</xdr:rowOff>
    </xdr:to>
    <xdr:cxnSp macro="">
      <xdr:nvCxnSpPr>
        <xdr:cNvPr id="248" name="直線コネクタ 247"/>
        <xdr:cNvCxnSpPr/>
      </xdr:nvCxnSpPr>
      <xdr:spPr>
        <a:xfrm flipV="1">
          <a:off x="1130300" y="16721331"/>
          <a:ext cx="889000" cy="37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3403</xdr:rowOff>
    </xdr:from>
    <xdr:to>
      <xdr:col>10</xdr:col>
      <xdr:colOff>165100</xdr:colOff>
      <xdr:row>95</xdr:row>
      <xdr:rowOff>105003</xdr:rowOff>
    </xdr:to>
    <xdr:sp macro="" textlink="">
      <xdr:nvSpPr>
        <xdr:cNvPr id="249" name="フローチャート: 判断 248"/>
        <xdr:cNvSpPr/>
      </xdr:nvSpPr>
      <xdr:spPr>
        <a:xfrm>
          <a:off x="1968500" y="16291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121530</xdr:rowOff>
    </xdr:from>
    <xdr:ext cx="599010" cy="259045"/>
    <xdr:sp macro="" textlink="">
      <xdr:nvSpPr>
        <xdr:cNvPr id="250" name="テキスト ボックス 249"/>
        <xdr:cNvSpPr txBox="1"/>
      </xdr:nvSpPr>
      <xdr:spPr>
        <a:xfrm>
          <a:off x="1719795" y="160663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47783</xdr:rowOff>
    </xdr:from>
    <xdr:to>
      <xdr:col>6</xdr:col>
      <xdr:colOff>38100</xdr:colOff>
      <xdr:row>95</xdr:row>
      <xdr:rowOff>149383</xdr:rowOff>
    </xdr:to>
    <xdr:sp macro="" textlink="">
      <xdr:nvSpPr>
        <xdr:cNvPr id="251" name="フローチャート: 判断 250"/>
        <xdr:cNvSpPr/>
      </xdr:nvSpPr>
      <xdr:spPr>
        <a:xfrm>
          <a:off x="1079500" y="16335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93</xdr:row>
      <xdr:rowOff>165910</xdr:rowOff>
    </xdr:from>
    <xdr:ext cx="599010" cy="259045"/>
    <xdr:sp macro="" textlink="">
      <xdr:nvSpPr>
        <xdr:cNvPr id="252" name="テキスト ボックス 251"/>
        <xdr:cNvSpPr txBox="1"/>
      </xdr:nvSpPr>
      <xdr:spPr>
        <a:xfrm>
          <a:off x="830795" y="161107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3" name="テキスト ボックス 252"/>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4" name="テキスト ボックス 253"/>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5" name="テキスト ボックス 254"/>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6" name="テキスト ボックス 255"/>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7" name="テキスト ボックス 256"/>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58443</xdr:rowOff>
    </xdr:from>
    <xdr:to>
      <xdr:col>24</xdr:col>
      <xdr:colOff>114300</xdr:colOff>
      <xdr:row>96</xdr:row>
      <xdr:rowOff>160043</xdr:rowOff>
    </xdr:to>
    <xdr:sp macro="" textlink="">
      <xdr:nvSpPr>
        <xdr:cNvPr id="258" name="楕円 257"/>
        <xdr:cNvSpPr/>
      </xdr:nvSpPr>
      <xdr:spPr>
        <a:xfrm>
          <a:off x="4584700" y="1651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144820</xdr:rowOff>
    </xdr:from>
    <xdr:ext cx="599010" cy="259045"/>
    <xdr:sp macro="" textlink="">
      <xdr:nvSpPr>
        <xdr:cNvPr id="259" name="扶助費該当値テキスト"/>
        <xdr:cNvSpPr txBox="1"/>
      </xdr:nvSpPr>
      <xdr:spPr>
        <a:xfrm>
          <a:off x="4686300" y="16432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108,997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136768</xdr:rowOff>
    </xdr:from>
    <xdr:to>
      <xdr:col>20</xdr:col>
      <xdr:colOff>38100</xdr:colOff>
      <xdr:row>96</xdr:row>
      <xdr:rowOff>66918</xdr:rowOff>
    </xdr:to>
    <xdr:sp macro="" textlink="">
      <xdr:nvSpPr>
        <xdr:cNvPr id="260" name="楕円 259"/>
        <xdr:cNvSpPr/>
      </xdr:nvSpPr>
      <xdr:spPr>
        <a:xfrm>
          <a:off x="3746500" y="16424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58045</xdr:rowOff>
    </xdr:from>
    <xdr:ext cx="599010" cy="259045"/>
    <xdr:sp macro="" textlink="">
      <xdr:nvSpPr>
        <xdr:cNvPr id="261" name="テキスト ボックス 260"/>
        <xdr:cNvSpPr txBox="1"/>
      </xdr:nvSpPr>
      <xdr:spPr>
        <a:xfrm>
          <a:off x="3497795" y="165172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158471</xdr:rowOff>
    </xdr:from>
    <xdr:to>
      <xdr:col>15</xdr:col>
      <xdr:colOff>101600</xdr:colOff>
      <xdr:row>97</xdr:row>
      <xdr:rowOff>88621</xdr:rowOff>
    </xdr:to>
    <xdr:sp macro="" textlink="">
      <xdr:nvSpPr>
        <xdr:cNvPr id="262" name="楕円 261"/>
        <xdr:cNvSpPr/>
      </xdr:nvSpPr>
      <xdr:spPr>
        <a:xfrm>
          <a:off x="2857500" y="16617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79748</xdr:rowOff>
    </xdr:from>
    <xdr:ext cx="534377" cy="259045"/>
    <xdr:sp macro="" textlink="">
      <xdr:nvSpPr>
        <xdr:cNvPr id="263" name="テキスト ボックス 262"/>
        <xdr:cNvSpPr txBox="1"/>
      </xdr:nvSpPr>
      <xdr:spPr>
        <a:xfrm>
          <a:off x="2641111" y="16710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39881</xdr:rowOff>
    </xdr:from>
    <xdr:to>
      <xdr:col>10</xdr:col>
      <xdr:colOff>165100</xdr:colOff>
      <xdr:row>97</xdr:row>
      <xdr:rowOff>141481</xdr:rowOff>
    </xdr:to>
    <xdr:sp macro="" textlink="">
      <xdr:nvSpPr>
        <xdr:cNvPr id="264" name="楕円 263"/>
        <xdr:cNvSpPr/>
      </xdr:nvSpPr>
      <xdr:spPr>
        <a:xfrm>
          <a:off x="1968500" y="16670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132608</xdr:rowOff>
    </xdr:from>
    <xdr:ext cx="534377" cy="259045"/>
    <xdr:sp macro="" textlink="">
      <xdr:nvSpPr>
        <xdr:cNvPr id="265" name="テキスト ボックス 264"/>
        <xdr:cNvSpPr txBox="1"/>
      </xdr:nvSpPr>
      <xdr:spPr>
        <a:xfrm>
          <a:off x="1752111" y="16763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88,933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76983</xdr:rowOff>
    </xdr:from>
    <xdr:to>
      <xdr:col>6</xdr:col>
      <xdr:colOff>38100</xdr:colOff>
      <xdr:row>98</xdr:row>
      <xdr:rowOff>7133</xdr:rowOff>
    </xdr:to>
    <xdr:sp macro="" textlink="">
      <xdr:nvSpPr>
        <xdr:cNvPr id="266" name="楕円 265"/>
        <xdr:cNvSpPr/>
      </xdr:nvSpPr>
      <xdr:spPr>
        <a:xfrm>
          <a:off x="1079500" y="16707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169710</xdr:rowOff>
    </xdr:from>
    <xdr:ext cx="534377" cy="259045"/>
    <xdr:sp macro="" textlink="">
      <xdr:nvSpPr>
        <xdr:cNvPr id="267" name="テキスト ボックス 266"/>
        <xdr:cNvSpPr txBox="1"/>
      </xdr:nvSpPr>
      <xdr:spPr>
        <a:xfrm>
          <a:off x="863111" y="16800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8" name="正方形/長方形 267"/>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9" name="正方形/長方形 268"/>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0" name="正方形/長方形 269"/>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1" name="正方形/長方形 270"/>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2" name="正方形/長方形 271"/>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3" name="正方形/長方形 272"/>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4" name="正方形/長方形 273"/>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5" name="正方形/長方形 274"/>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6" name="テキスト ボックス 275"/>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7" name="直線コネクタ 276"/>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8" name="テキスト ボックス 277"/>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44450</xdr:rowOff>
    </xdr:from>
    <xdr:to>
      <xdr:col>59</xdr:col>
      <xdr:colOff>50800</xdr:colOff>
      <xdr:row>39</xdr:row>
      <xdr:rowOff>44450</xdr:rowOff>
    </xdr:to>
    <xdr:cxnSp macro="">
      <xdr:nvCxnSpPr>
        <xdr:cNvPr id="279" name="直線コネクタ 278"/>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73677</xdr:rowOff>
    </xdr:from>
    <xdr:ext cx="531299" cy="259045"/>
    <xdr:sp macro="" textlink="">
      <xdr:nvSpPr>
        <xdr:cNvPr id="280" name="テキスト ボックス 279"/>
        <xdr:cNvSpPr txBox="1"/>
      </xdr:nvSpPr>
      <xdr:spPr>
        <a:xfrm>
          <a:off x="6072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81" name="直線コネクタ 280"/>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82" name="テキスト ボックス 281"/>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3" name="直線コネクタ 282"/>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84" name="テキスト ボックス 283"/>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5" name="直線コネクタ 284"/>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6" name="テキスト ボックス 285"/>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7" name="直線コネクタ 286"/>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8" name="テキスト ボックス 287"/>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9" name="直線コネクタ 288"/>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90" name="テキスト ボックス 289"/>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1"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37</xdr:row>
      <xdr:rowOff>54534</xdr:rowOff>
    </xdr:from>
    <xdr:to>
      <xdr:col>54</xdr:col>
      <xdr:colOff>189865</xdr:colOff>
      <xdr:row>39</xdr:row>
      <xdr:rowOff>82029</xdr:rowOff>
    </xdr:to>
    <xdr:cxnSp macro="">
      <xdr:nvCxnSpPr>
        <xdr:cNvPr id="292" name="直線コネクタ 291"/>
        <xdr:cNvCxnSpPr/>
      </xdr:nvCxnSpPr>
      <xdr:spPr>
        <a:xfrm flipV="1">
          <a:off x="10475595" y="6398184"/>
          <a:ext cx="1270" cy="3703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85856</xdr:rowOff>
    </xdr:from>
    <xdr:ext cx="534377" cy="259045"/>
    <xdr:sp macro="" textlink="">
      <xdr:nvSpPr>
        <xdr:cNvPr id="293" name="補助費等最小値テキスト"/>
        <xdr:cNvSpPr txBox="1"/>
      </xdr:nvSpPr>
      <xdr:spPr>
        <a:xfrm>
          <a:off x="10528300" y="6772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27,041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82029</xdr:rowOff>
    </xdr:from>
    <xdr:to>
      <xdr:col>55</xdr:col>
      <xdr:colOff>88900</xdr:colOff>
      <xdr:row>39</xdr:row>
      <xdr:rowOff>82029</xdr:rowOff>
    </xdr:to>
    <xdr:cxnSp macro="">
      <xdr:nvCxnSpPr>
        <xdr:cNvPr id="294" name="直線コネクタ 293"/>
        <xdr:cNvCxnSpPr/>
      </xdr:nvCxnSpPr>
      <xdr:spPr>
        <a:xfrm>
          <a:off x="10388600" y="67685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1211</xdr:rowOff>
    </xdr:from>
    <xdr:ext cx="534377" cy="259045"/>
    <xdr:sp macro="" textlink="">
      <xdr:nvSpPr>
        <xdr:cNvPr id="295" name="補助費等最大値テキスト"/>
        <xdr:cNvSpPr txBox="1"/>
      </xdr:nvSpPr>
      <xdr:spPr>
        <a:xfrm>
          <a:off x="10528300" y="6173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54534</xdr:rowOff>
    </xdr:from>
    <xdr:to>
      <xdr:col>55</xdr:col>
      <xdr:colOff>88900</xdr:colOff>
      <xdr:row>37</xdr:row>
      <xdr:rowOff>54534</xdr:rowOff>
    </xdr:to>
    <xdr:cxnSp macro="">
      <xdr:nvCxnSpPr>
        <xdr:cNvPr id="296" name="直線コネクタ 295"/>
        <xdr:cNvCxnSpPr/>
      </xdr:nvCxnSpPr>
      <xdr:spPr>
        <a:xfrm>
          <a:off x="10388600" y="6398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4788</xdr:rowOff>
    </xdr:from>
    <xdr:to>
      <xdr:col>55</xdr:col>
      <xdr:colOff>0</xdr:colOff>
      <xdr:row>39</xdr:row>
      <xdr:rowOff>76353</xdr:rowOff>
    </xdr:to>
    <xdr:cxnSp macro="">
      <xdr:nvCxnSpPr>
        <xdr:cNvPr id="297" name="直線コネクタ 296"/>
        <xdr:cNvCxnSpPr/>
      </xdr:nvCxnSpPr>
      <xdr:spPr>
        <a:xfrm flipV="1">
          <a:off x="9639300" y="6691338"/>
          <a:ext cx="838200" cy="71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5313</xdr:rowOff>
    </xdr:from>
    <xdr:ext cx="534377" cy="259045"/>
    <xdr:sp macro="" textlink="">
      <xdr:nvSpPr>
        <xdr:cNvPr id="298" name="補助費等平均値テキスト"/>
        <xdr:cNvSpPr txBox="1"/>
      </xdr:nvSpPr>
      <xdr:spPr>
        <a:xfrm>
          <a:off x="10528300" y="63489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153886</xdr:rowOff>
    </xdr:from>
    <xdr:to>
      <xdr:col>55</xdr:col>
      <xdr:colOff>50800</xdr:colOff>
      <xdr:row>38</xdr:row>
      <xdr:rowOff>84036</xdr:rowOff>
    </xdr:to>
    <xdr:sp macro="" textlink="">
      <xdr:nvSpPr>
        <xdr:cNvPr id="299" name="フローチャート: 判断 298"/>
        <xdr:cNvSpPr/>
      </xdr:nvSpPr>
      <xdr:spPr>
        <a:xfrm>
          <a:off x="10426700" y="6497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31</xdr:row>
      <xdr:rowOff>158902</xdr:rowOff>
    </xdr:from>
    <xdr:to>
      <xdr:col>50</xdr:col>
      <xdr:colOff>114300</xdr:colOff>
      <xdr:row>39</xdr:row>
      <xdr:rowOff>76353</xdr:rowOff>
    </xdr:to>
    <xdr:cxnSp macro="">
      <xdr:nvCxnSpPr>
        <xdr:cNvPr id="300" name="直線コネクタ 299"/>
        <xdr:cNvCxnSpPr/>
      </xdr:nvCxnSpPr>
      <xdr:spPr>
        <a:xfrm>
          <a:off x="8750300" y="5473852"/>
          <a:ext cx="889000" cy="1289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135153</xdr:rowOff>
    </xdr:from>
    <xdr:to>
      <xdr:col>50</xdr:col>
      <xdr:colOff>165100</xdr:colOff>
      <xdr:row>38</xdr:row>
      <xdr:rowOff>65303</xdr:rowOff>
    </xdr:to>
    <xdr:sp macro="" textlink="">
      <xdr:nvSpPr>
        <xdr:cNvPr id="301" name="フローチャート: 判断 300"/>
        <xdr:cNvSpPr/>
      </xdr:nvSpPr>
      <xdr:spPr>
        <a:xfrm>
          <a:off x="9588500" y="6478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81830</xdr:rowOff>
    </xdr:from>
    <xdr:ext cx="534377" cy="259045"/>
    <xdr:sp macro="" textlink="">
      <xdr:nvSpPr>
        <xdr:cNvPr id="302" name="テキスト ボックス 301"/>
        <xdr:cNvSpPr txBox="1"/>
      </xdr:nvSpPr>
      <xdr:spPr>
        <a:xfrm>
          <a:off x="9372111" y="6254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31</xdr:row>
      <xdr:rowOff>158902</xdr:rowOff>
    </xdr:from>
    <xdr:to>
      <xdr:col>45</xdr:col>
      <xdr:colOff>177800</xdr:colOff>
      <xdr:row>39</xdr:row>
      <xdr:rowOff>111023</xdr:rowOff>
    </xdr:to>
    <xdr:cxnSp macro="">
      <xdr:nvCxnSpPr>
        <xdr:cNvPr id="303" name="直線コネクタ 302"/>
        <xdr:cNvCxnSpPr/>
      </xdr:nvCxnSpPr>
      <xdr:spPr>
        <a:xfrm flipV="1">
          <a:off x="7861300" y="5473852"/>
          <a:ext cx="889000" cy="1323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30</xdr:row>
      <xdr:rowOff>113246</xdr:rowOff>
    </xdr:from>
    <xdr:to>
      <xdr:col>46</xdr:col>
      <xdr:colOff>38100</xdr:colOff>
      <xdr:row>31</xdr:row>
      <xdr:rowOff>43396</xdr:rowOff>
    </xdr:to>
    <xdr:sp macro="" textlink="">
      <xdr:nvSpPr>
        <xdr:cNvPr id="304" name="フローチャート: 判断 303"/>
        <xdr:cNvSpPr/>
      </xdr:nvSpPr>
      <xdr:spPr>
        <a:xfrm>
          <a:off x="8699500" y="5256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29</xdr:row>
      <xdr:rowOff>59923</xdr:rowOff>
    </xdr:from>
    <xdr:ext cx="599010" cy="259045"/>
    <xdr:sp macro="" textlink="">
      <xdr:nvSpPr>
        <xdr:cNvPr id="305" name="テキスト ボックス 304"/>
        <xdr:cNvSpPr txBox="1"/>
      </xdr:nvSpPr>
      <xdr:spPr>
        <a:xfrm>
          <a:off x="8450795" y="50319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111023</xdr:rowOff>
    </xdr:from>
    <xdr:to>
      <xdr:col>41</xdr:col>
      <xdr:colOff>50800</xdr:colOff>
      <xdr:row>39</xdr:row>
      <xdr:rowOff>125590</xdr:rowOff>
    </xdr:to>
    <xdr:cxnSp macro="">
      <xdr:nvCxnSpPr>
        <xdr:cNvPr id="306" name="直線コネクタ 305"/>
        <xdr:cNvCxnSpPr/>
      </xdr:nvCxnSpPr>
      <xdr:spPr>
        <a:xfrm flipV="1">
          <a:off x="6972300" y="6797573"/>
          <a:ext cx="889000" cy="14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91072</xdr:rowOff>
    </xdr:from>
    <xdr:to>
      <xdr:col>41</xdr:col>
      <xdr:colOff>101600</xdr:colOff>
      <xdr:row>39</xdr:row>
      <xdr:rowOff>21222</xdr:rowOff>
    </xdr:to>
    <xdr:sp macro="" textlink="">
      <xdr:nvSpPr>
        <xdr:cNvPr id="307" name="フローチャート: 判断 306"/>
        <xdr:cNvSpPr/>
      </xdr:nvSpPr>
      <xdr:spPr>
        <a:xfrm>
          <a:off x="7810500" y="6606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37749</xdr:rowOff>
    </xdr:from>
    <xdr:ext cx="534377" cy="259045"/>
    <xdr:sp macro="" textlink="">
      <xdr:nvSpPr>
        <xdr:cNvPr id="308" name="テキスト ボックス 307"/>
        <xdr:cNvSpPr txBox="1"/>
      </xdr:nvSpPr>
      <xdr:spPr>
        <a:xfrm>
          <a:off x="7594111" y="6381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97015</xdr:rowOff>
    </xdr:from>
    <xdr:to>
      <xdr:col>36</xdr:col>
      <xdr:colOff>165100</xdr:colOff>
      <xdr:row>39</xdr:row>
      <xdr:rowOff>27165</xdr:rowOff>
    </xdr:to>
    <xdr:sp macro="" textlink="">
      <xdr:nvSpPr>
        <xdr:cNvPr id="309" name="フローチャート: 判断 308"/>
        <xdr:cNvSpPr/>
      </xdr:nvSpPr>
      <xdr:spPr>
        <a:xfrm>
          <a:off x="6921500" y="6612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37</xdr:row>
      <xdr:rowOff>43692</xdr:rowOff>
    </xdr:from>
    <xdr:ext cx="534377" cy="259045"/>
    <xdr:sp macro="" textlink="">
      <xdr:nvSpPr>
        <xdr:cNvPr id="310" name="テキスト ボックス 309"/>
        <xdr:cNvSpPr txBox="1"/>
      </xdr:nvSpPr>
      <xdr:spPr>
        <a:xfrm>
          <a:off x="6705111" y="6387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1" name="テキスト ボックス 310"/>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2" name="テキスト ボックス 311"/>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3" name="テキスト ボックス 312"/>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4" name="テキスト ボックス 313"/>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5" name="テキスト ボックス 314"/>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125438</xdr:rowOff>
    </xdr:from>
    <xdr:to>
      <xdr:col>55</xdr:col>
      <xdr:colOff>50800</xdr:colOff>
      <xdr:row>39</xdr:row>
      <xdr:rowOff>55588</xdr:rowOff>
    </xdr:to>
    <xdr:sp macro="" textlink="">
      <xdr:nvSpPr>
        <xdr:cNvPr id="316" name="楕円 315"/>
        <xdr:cNvSpPr/>
      </xdr:nvSpPr>
      <xdr:spPr>
        <a:xfrm>
          <a:off x="10426700" y="6640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40365</xdr:rowOff>
    </xdr:from>
    <xdr:ext cx="534377" cy="259045"/>
    <xdr:sp macro="" textlink="">
      <xdr:nvSpPr>
        <xdr:cNvPr id="317" name="補助費等該当値テキスト"/>
        <xdr:cNvSpPr txBox="1"/>
      </xdr:nvSpPr>
      <xdr:spPr>
        <a:xfrm>
          <a:off x="10528300" y="6555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25553</xdr:rowOff>
    </xdr:from>
    <xdr:to>
      <xdr:col>50</xdr:col>
      <xdr:colOff>165100</xdr:colOff>
      <xdr:row>39</xdr:row>
      <xdr:rowOff>127153</xdr:rowOff>
    </xdr:to>
    <xdr:sp macro="" textlink="">
      <xdr:nvSpPr>
        <xdr:cNvPr id="318" name="楕円 317"/>
        <xdr:cNvSpPr/>
      </xdr:nvSpPr>
      <xdr:spPr>
        <a:xfrm>
          <a:off x="9588500" y="6712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39</xdr:row>
      <xdr:rowOff>118280</xdr:rowOff>
    </xdr:from>
    <xdr:ext cx="534377" cy="259045"/>
    <xdr:sp macro="" textlink="">
      <xdr:nvSpPr>
        <xdr:cNvPr id="319" name="テキスト ボックス 318"/>
        <xdr:cNvSpPr txBox="1"/>
      </xdr:nvSpPr>
      <xdr:spPr>
        <a:xfrm>
          <a:off x="9372111" y="6804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31</xdr:row>
      <xdr:rowOff>108102</xdr:rowOff>
    </xdr:from>
    <xdr:to>
      <xdr:col>46</xdr:col>
      <xdr:colOff>38100</xdr:colOff>
      <xdr:row>32</xdr:row>
      <xdr:rowOff>38252</xdr:rowOff>
    </xdr:to>
    <xdr:sp macro="" textlink="">
      <xdr:nvSpPr>
        <xdr:cNvPr id="320" name="楕円 319"/>
        <xdr:cNvSpPr/>
      </xdr:nvSpPr>
      <xdr:spPr>
        <a:xfrm>
          <a:off x="8699500" y="5423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32</xdr:row>
      <xdr:rowOff>29379</xdr:rowOff>
    </xdr:from>
    <xdr:ext cx="599010" cy="259045"/>
    <xdr:sp macro="" textlink="">
      <xdr:nvSpPr>
        <xdr:cNvPr id="321" name="テキスト ボックス 320"/>
        <xdr:cNvSpPr txBox="1"/>
      </xdr:nvSpPr>
      <xdr:spPr>
        <a:xfrm>
          <a:off x="8450795" y="55157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60223</xdr:rowOff>
    </xdr:from>
    <xdr:to>
      <xdr:col>41</xdr:col>
      <xdr:colOff>101600</xdr:colOff>
      <xdr:row>39</xdr:row>
      <xdr:rowOff>161823</xdr:rowOff>
    </xdr:to>
    <xdr:sp macro="" textlink="">
      <xdr:nvSpPr>
        <xdr:cNvPr id="322" name="楕円 321"/>
        <xdr:cNvSpPr/>
      </xdr:nvSpPr>
      <xdr:spPr>
        <a:xfrm>
          <a:off x="7810500" y="6746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39</xdr:row>
      <xdr:rowOff>152950</xdr:rowOff>
    </xdr:from>
    <xdr:ext cx="534377" cy="259045"/>
    <xdr:sp macro="" textlink="">
      <xdr:nvSpPr>
        <xdr:cNvPr id="323" name="テキスト ボックス 322"/>
        <xdr:cNvSpPr txBox="1"/>
      </xdr:nvSpPr>
      <xdr:spPr>
        <a:xfrm>
          <a:off x="7594111" y="6839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39</xdr:row>
      <xdr:rowOff>74790</xdr:rowOff>
    </xdr:from>
    <xdr:to>
      <xdr:col>36</xdr:col>
      <xdr:colOff>165100</xdr:colOff>
      <xdr:row>40</xdr:row>
      <xdr:rowOff>4940</xdr:rowOff>
    </xdr:to>
    <xdr:sp macro="" textlink="">
      <xdr:nvSpPr>
        <xdr:cNvPr id="324" name="楕円 323"/>
        <xdr:cNvSpPr/>
      </xdr:nvSpPr>
      <xdr:spPr>
        <a:xfrm>
          <a:off x="6921500" y="6761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39</xdr:row>
      <xdr:rowOff>167517</xdr:rowOff>
    </xdr:from>
    <xdr:ext cx="534377" cy="259045"/>
    <xdr:sp macro="" textlink="">
      <xdr:nvSpPr>
        <xdr:cNvPr id="325" name="テキスト ボックス 324"/>
        <xdr:cNvSpPr txBox="1"/>
      </xdr:nvSpPr>
      <xdr:spPr>
        <a:xfrm>
          <a:off x="6705111" y="6854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6" name="正方形/長方形 325"/>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7" name="正方形/長方形 326"/>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8" name="正方形/長方形 327"/>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9" name="正方形/長方形 328"/>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0" name="正方形/長方形 329"/>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1" name="正方形/長方形 330"/>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2" name="正方形/長方形 331"/>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3" name="正方形/長方形 332"/>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4" name="テキスト ボックス 333"/>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5" name="直線コネクタ 334"/>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36" name="テキスト ボックス 335"/>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139700</xdr:rowOff>
    </xdr:from>
    <xdr:to>
      <xdr:col>59</xdr:col>
      <xdr:colOff>50800</xdr:colOff>
      <xdr:row>58</xdr:row>
      <xdr:rowOff>139700</xdr:rowOff>
    </xdr:to>
    <xdr:cxnSp macro="">
      <xdr:nvCxnSpPr>
        <xdr:cNvPr id="337" name="直線コネクタ 336"/>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57</xdr:row>
      <xdr:rowOff>168927</xdr:rowOff>
    </xdr:from>
    <xdr:ext cx="531299" cy="259045"/>
    <xdr:sp macro="" textlink="">
      <xdr:nvSpPr>
        <xdr:cNvPr id="338" name="テキスト ボックス 337"/>
        <xdr:cNvSpPr txBox="1"/>
      </xdr:nvSpPr>
      <xdr:spPr>
        <a:xfrm>
          <a:off x="6072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9" name="直線コネクタ 338"/>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55</xdr:row>
      <xdr:rowOff>54627</xdr:rowOff>
    </xdr:from>
    <xdr:ext cx="531299" cy="259045"/>
    <xdr:sp macro="" textlink="">
      <xdr:nvSpPr>
        <xdr:cNvPr id="340" name="テキスト ボックス 339"/>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41" name="直線コネクタ 340"/>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52</xdr:row>
      <xdr:rowOff>111777</xdr:rowOff>
    </xdr:from>
    <xdr:ext cx="531299" cy="259045"/>
    <xdr:sp macro="" textlink="">
      <xdr:nvSpPr>
        <xdr:cNvPr id="342" name="テキスト ボックス 341"/>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43" name="直線コネクタ 342"/>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168927</xdr:rowOff>
    </xdr:from>
    <xdr:ext cx="531299" cy="259045"/>
    <xdr:sp macro="" textlink="">
      <xdr:nvSpPr>
        <xdr:cNvPr id="344" name="テキスト ボックス 343"/>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5" name="直線コネクタ 34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6" name="テキスト ボックス 345"/>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7"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16987</xdr:rowOff>
    </xdr:from>
    <xdr:to>
      <xdr:col>54</xdr:col>
      <xdr:colOff>189865</xdr:colOff>
      <xdr:row>58</xdr:row>
      <xdr:rowOff>102621</xdr:rowOff>
    </xdr:to>
    <xdr:cxnSp macro="">
      <xdr:nvCxnSpPr>
        <xdr:cNvPr id="348" name="直線コネクタ 347"/>
        <xdr:cNvCxnSpPr/>
      </xdr:nvCxnSpPr>
      <xdr:spPr>
        <a:xfrm flipV="1">
          <a:off x="10475595" y="8760937"/>
          <a:ext cx="1270" cy="12857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106448</xdr:rowOff>
    </xdr:from>
    <xdr:ext cx="534377" cy="259045"/>
    <xdr:sp macro="" textlink="">
      <xdr:nvSpPr>
        <xdr:cNvPr id="349" name="普通建設事業費最小値テキスト"/>
        <xdr:cNvSpPr txBox="1"/>
      </xdr:nvSpPr>
      <xdr:spPr>
        <a:xfrm>
          <a:off x="10528300" y="10050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21,622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102621</xdr:rowOff>
    </xdr:from>
    <xdr:to>
      <xdr:col>55</xdr:col>
      <xdr:colOff>88900</xdr:colOff>
      <xdr:row>58</xdr:row>
      <xdr:rowOff>102621</xdr:rowOff>
    </xdr:to>
    <xdr:cxnSp macro="">
      <xdr:nvCxnSpPr>
        <xdr:cNvPr id="350" name="直線コネクタ 349"/>
        <xdr:cNvCxnSpPr/>
      </xdr:nvCxnSpPr>
      <xdr:spPr>
        <a:xfrm>
          <a:off x="10388600" y="10046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135114</xdr:rowOff>
    </xdr:from>
    <xdr:ext cx="534377" cy="259045"/>
    <xdr:sp macro="" textlink="">
      <xdr:nvSpPr>
        <xdr:cNvPr id="351" name="普通建設事業費最大値テキスト"/>
        <xdr:cNvSpPr txBox="1"/>
      </xdr:nvSpPr>
      <xdr:spPr>
        <a:xfrm>
          <a:off x="10528300" y="8536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77,868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16987</xdr:rowOff>
    </xdr:from>
    <xdr:to>
      <xdr:col>55</xdr:col>
      <xdr:colOff>88900</xdr:colOff>
      <xdr:row>51</xdr:row>
      <xdr:rowOff>16987</xdr:rowOff>
    </xdr:to>
    <xdr:cxnSp macro="">
      <xdr:nvCxnSpPr>
        <xdr:cNvPr id="352" name="直線コネクタ 351"/>
        <xdr:cNvCxnSpPr/>
      </xdr:nvCxnSpPr>
      <xdr:spPr>
        <a:xfrm>
          <a:off x="10388600" y="87609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52</xdr:row>
      <xdr:rowOff>112954</xdr:rowOff>
    </xdr:from>
    <xdr:to>
      <xdr:col>55</xdr:col>
      <xdr:colOff>0</xdr:colOff>
      <xdr:row>53</xdr:row>
      <xdr:rowOff>137254</xdr:rowOff>
    </xdr:to>
    <xdr:cxnSp macro="">
      <xdr:nvCxnSpPr>
        <xdr:cNvPr id="353" name="直線コネクタ 352"/>
        <xdr:cNvCxnSpPr/>
      </xdr:nvCxnSpPr>
      <xdr:spPr>
        <a:xfrm flipV="1">
          <a:off x="9639300" y="9028354"/>
          <a:ext cx="838200" cy="195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53</xdr:row>
      <xdr:rowOff>26454</xdr:rowOff>
    </xdr:from>
    <xdr:ext cx="534377" cy="259045"/>
    <xdr:sp macro="" textlink="">
      <xdr:nvSpPr>
        <xdr:cNvPr id="354" name="普通建設事業費平均値テキスト"/>
        <xdr:cNvSpPr txBox="1"/>
      </xdr:nvSpPr>
      <xdr:spPr>
        <a:xfrm>
          <a:off x="10528300" y="91133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53</xdr:row>
      <xdr:rowOff>48027</xdr:rowOff>
    </xdr:from>
    <xdr:to>
      <xdr:col>55</xdr:col>
      <xdr:colOff>50800</xdr:colOff>
      <xdr:row>53</xdr:row>
      <xdr:rowOff>149627</xdr:rowOff>
    </xdr:to>
    <xdr:sp macro="" textlink="">
      <xdr:nvSpPr>
        <xdr:cNvPr id="355" name="フローチャート: 判断 354"/>
        <xdr:cNvSpPr/>
      </xdr:nvSpPr>
      <xdr:spPr>
        <a:xfrm>
          <a:off x="10426700" y="9134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52</xdr:row>
      <xdr:rowOff>12278</xdr:rowOff>
    </xdr:from>
    <xdr:to>
      <xdr:col>50</xdr:col>
      <xdr:colOff>114300</xdr:colOff>
      <xdr:row>53</xdr:row>
      <xdr:rowOff>137254</xdr:rowOff>
    </xdr:to>
    <xdr:cxnSp macro="">
      <xdr:nvCxnSpPr>
        <xdr:cNvPr id="356" name="直線コネクタ 355"/>
        <xdr:cNvCxnSpPr/>
      </xdr:nvCxnSpPr>
      <xdr:spPr>
        <a:xfrm>
          <a:off x="8750300" y="8927678"/>
          <a:ext cx="889000" cy="296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52</xdr:row>
      <xdr:rowOff>146462</xdr:rowOff>
    </xdr:from>
    <xdr:to>
      <xdr:col>50</xdr:col>
      <xdr:colOff>165100</xdr:colOff>
      <xdr:row>53</xdr:row>
      <xdr:rowOff>76612</xdr:rowOff>
    </xdr:to>
    <xdr:sp macro="" textlink="">
      <xdr:nvSpPr>
        <xdr:cNvPr id="357" name="フローチャート: 判断 356"/>
        <xdr:cNvSpPr/>
      </xdr:nvSpPr>
      <xdr:spPr>
        <a:xfrm>
          <a:off x="9588500" y="9061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51</xdr:row>
      <xdr:rowOff>93139</xdr:rowOff>
    </xdr:from>
    <xdr:ext cx="534377" cy="259045"/>
    <xdr:sp macro="" textlink="">
      <xdr:nvSpPr>
        <xdr:cNvPr id="358" name="テキスト ボックス 357"/>
        <xdr:cNvSpPr txBox="1"/>
      </xdr:nvSpPr>
      <xdr:spPr>
        <a:xfrm>
          <a:off x="9372111" y="8837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52</xdr:row>
      <xdr:rowOff>10518</xdr:rowOff>
    </xdr:from>
    <xdr:to>
      <xdr:col>45</xdr:col>
      <xdr:colOff>177800</xdr:colOff>
      <xdr:row>52</xdr:row>
      <xdr:rowOff>12278</xdr:rowOff>
    </xdr:to>
    <xdr:cxnSp macro="">
      <xdr:nvCxnSpPr>
        <xdr:cNvPr id="359" name="直線コネクタ 358"/>
        <xdr:cNvCxnSpPr/>
      </xdr:nvCxnSpPr>
      <xdr:spPr>
        <a:xfrm>
          <a:off x="7861300" y="8925918"/>
          <a:ext cx="889000" cy="1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53</xdr:row>
      <xdr:rowOff>59959</xdr:rowOff>
    </xdr:from>
    <xdr:to>
      <xdr:col>46</xdr:col>
      <xdr:colOff>38100</xdr:colOff>
      <xdr:row>53</xdr:row>
      <xdr:rowOff>161559</xdr:rowOff>
    </xdr:to>
    <xdr:sp macro="" textlink="">
      <xdr:nvSpPr>
        <xdr:cNvPr id="360" name="フローチャート: 判断 359"/>
        <xdr:cNvSpPr/>
      </xdr:nvSpPr>
      <xdr:spPr>
        <a:xfrm>
          <a:off x="8699500" y="9146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53</xdr:row>
      <xdr:rowOff>152686</xdr:rowOff>
    </xdr:from>
    <xdr:ext cx="534377" cy="259045"/>
    <xdr:sp macro="" textlink="">
      <xdr:nvSpPr>
        <xdr:cNvPr id="361" name="テキスト ボックス 360"/>
        <xdr:cNvSpPr txBox="1"/>
      </xdr:nvSpPr>
      <xdr:spPr>
        <a:xfrm>
          <a:off x="8483111" y="9239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52</xdr:row>
      <xdr:rowOff>10518</xdr:rowOff>
    </xdr:from>
    <xdr:to>
      <xdr:col>41</xdr:col>
      <xdr:colOff>50800</xdr:colOff>
      <xdr:row>54</xdr:row>
      <xdr:rowOff>82733</xdr:rowOff>
    </xdr:to>
    <xdr:cxnSp macro="">
      <xdr:nvCxnSpPr>
        <xdr:cNvPr id="362" name="直線コネクタ 361"/>
        <xdr:cNvCxnSpPr/>
      </xdr:nvCxnSpPr>
      <xdr:spPr>
        <a:xfrm flipV="1">
          <a:off x="6972300" y="8925918"/>
          <a:ext cx="889000" cy="415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53</xdr:row>
      <xdr:rowOff>97313</xdr:rowOff>
    </xdr:from>
    <xdr:to>
      <xdr:col>41</xdr:col>
      <xdr:colOff>101600</xdr:colOff>
      <xdr:row>54</xdr:row>
      <xdr:rowOff>27463</xdr:rowOff>
    </xdr:to>
    <xdr:sp macro="" textlink="">
      <xdr:nvSpPr>
        <xdr:cNvPr id="363" name="フローチャート: 判断 362"/>
        <xdr:cNvSpPr/>
      </xdr:nvSpPr>
      <xdr:spPr>
        <a:xfrm>
          <a:off x="7810500" y="9184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18590</xdr:rowOff>
    </xdr:from>
    <xdr:ext cx="534377" cy="259045"/>
    <xdr:sp macro="" textlink="">
      <xdr:nvSpPr>
        <xdr:cNvPr id="364" name="テキスト ボックス 363"/>
        <xdr:cNvSpPr txBox="1"/>
      </xdr:nvSpPr>
      <xdr:spPr>
        <a:xfrm>
          <a:off x="7594111" y="9276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53</xdr:row>
      <xdr:rowOff>147307</xdr:rowOff>
    </xdr:from>
    <xdr:to>
      <xdr:col>36</xdr:col>
      <xdr:colOff>165100</xdr:colOff>
      <xdr:row>54</xdr:row>
      <xdr:rowOff>77457</xdr:rowOff>
    </xdr:to>
    <xdr:sp macro="" textlink="">
      <xdr:nvSpPr>
        <xdr:cNvPr id="365" name="フローチャート: 判断 364"/>
        <xdr:cNvSpPr/>
      </xdr:nvSpPr>
      <xdr:spPr>
        <a:xfrm>
          <a:off x="6921500" y="9234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52</xdr:row>
      <xdr:rowOff>93984</xdr:rowOff>
    </xdr:from>
    <xdr:ext cx="534377" cy="259045"/>
    <xdr:sp macro="" textlink="">
      <xdr:nvSpPr>
        <xdr:cNvPr id="366" name="テキスト ボックス 365"/>
        <xdr:cNvSpPr txBox="1"/>
      </xdr:nvSpPr>
      <xdr:spPr>
        <a:xfrm>
          <a:off x="6705111" y="90093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7" name="テキスト ボックス 36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8" name="テキスト ボックス 36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9" name="テキスト ボックス 36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0" name="テキスト ボックス 36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1" name="テキスト ボックス 37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52</xdr:row>
      <xdr:rowOff>62154</xdr:rowOff>
    </xdr:from>
    <xdr:to>
      <xdr:col>55</xdr:col>
      <xdr:colOff>50800</xdr:colOff>
      <xdr:row>52</xdr:row>
      <xdr:rowOff>163754</xdr:rowOff>
    </xdr:to>
    <xdr:sp macro="" textlink="">
      <xdr:nvSpPr>
        <xdr:cNvPr id="372" name="楕円 371"/>
        <xdr:cNvSpPr/>
      </xdr:nvSpPr>
      <xdr:spPr>
        <a:xfrm>
          <a:off x="10426700" y="8977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51</xdr:row>
      <xdr:rowOff>85031</xdr:rowOff>
    </xdr:from>
    <xdr:ext cx="534377" cy="259045"/>
    <xdr:sp macro="" textlink="">
      <xdr:nvSpPr>
        <xdr:cNvPr id="373" name="普通建設事業費該当値テキスト"/>
        <xdr:cNvSpPr txBox="1"/>
      </xdr:nvSpPr>
      <xdr:spPr>
        <a:xfrm>
          <a:off x="10528300" y="8828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53</xdr:row>
      <xdr:rowOff>86454</xdr:rowOff>
    </xdr:from>
    <xdr:to>
      <xdr:col>50</xdr:col>
      <xdr:colOff>165100</xdr:colOff>
      <xdr:row>54</xdr:row>
      <xdr:rowOff>16604</xdr:rowOff>
    </xdr:to>
    <xdr:sp macro="" textlink="">
      <xdr:nvSpPr>
        <xdr:cNvPr id="374" name="楕円 373"/>
        <xdr:cNvSpPr/>
      </xdr:nvSpPr>
      <xdr:spPr>
        <a:xfrm>
          <a:off x="9588500" y="9173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7731</xdr:rowOff>
    </xdr:from>
    <xdr:ext cx="534377" cy="259045"/>
    <xdr:sp macro="" textlink="">
      <xdr:nvSpPr>
        <xdr:cNvPr id="375" name="テキスト ボックス 374"/>
        <xdr:cNvSpPr txBox="1"/>
      </xdr:nvSpPr>
      <xdr:spPr>
        <a:xfrm>
          <a:off x="9372111" y="9266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51</xdr:row>
      <xdr:rowOff>132928</xdr:rowOff>
    </xdr:from>
    <xdr:to>
      <xdr:col>46</xdr:col>
      <xdr:colOff>38100</xdr:colOff>
      <xdr:row>52</xdr:row>
      <xdr:rowOff>63078</xdr:rowOff>
    </xdr:to>
    <xdr:sp macro="" textlink="">
      <xdr:nvSpPr>
        <xdr:cNvPr id="376" name="楕円 375"/>
        <xdr:cNvSpPr/>
      </xdr:nvSpPr>
      <xdr:spPr>
        <a:xfrm>
          <a:off x="8699500" y="8876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50</xdr:row>
      <xdr:rowOff>79605</xdr:rowOff>
    </xdr:from>
    <xdr:ext cx="534377" cy="259045"/>
    <xdr:sp macro="" textlink="">
      <xdr:nvSpPr>
        <xdr:cNvPr id="377" name="テキスト ボックス 376"/>
        <xdr:cNvSpPr txBox="1"/>
      </xdr:nvSpPr>
      <xdr:spPr>
        <a:xfrm>
          <a:off x="8483111" y="8652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51</xdr:row>
      <xdr:rowOff>131168</xdr:rowOff>
    </xdr:from>
    <xdr:to>
      <xdr:col>41</xdr:col>
      <xdr:colOff>101600</xdr:colOff>
      <xdr:row>52</xdr:row>
      <xdr:rowOff>61318</xdr:rowOff>
    </xdr:to>
    <xdr:sp macro="" textlink="">
      <xdr:nvSpPr>
        <xdr:cNvPr id="378" name="楕円 377"/>
        <xdr:cNvSpPr/>
      </xdr:nvSpPr>
      <xdr:spPr>
        <a:xfrm>
          <a:off x="7810500" y="8875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50</xdr:row>
      <xdr:rowOff>77845</xdr:rowOff>
    </xdr:from>
    <xdr:ext cx="534377" cy="259045"/>
    <xdr:sp macro="" textlink="">
      <xdr:nvSpPr>
        <xdr:cNvPr id="379" name="テキスト ボックス 378"/>
        <xdr:cNvSpPr txBox="1"/>
      </xdr:nvSpPr>
      <xdr:spPr>
        <a:xfrm>
          <a:off x="7594111" y="8650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31933</xdr:rowOff>
    </xdr:from>
    <xdr:to>
      <xdr:col>36</xdr:col>
      <xdr:colOff>165100</xdr:colOff>
      <xdr:row>54</xdr:row>
      <xdr:rowOff>133533</xdr:rowOff>
    </xdr:to>
    <xdr:sp macro="" textlink="">
      <xdr:nvSpPr>
        <xdr:cNvPr id="380" name="楕円 379"/>
        <xdr:cNvSpPr/>
      </xdr:nvSpPr>
      <xdr:spPr>
        <a:xfrm>
          <a:off x="6921500" y="9290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124660</xdr:rowOff>
    </xdr:from>
    <xdr:ext cx="534377" cy="259045"/>
    <xdr:sp macro="" textlink="">
      <xdr:nvSpPr>
        <xdr:cNvPr id="381" name="テキスト ボックス 380"/>
        <xdr:cNvSpPr txBox="1"/>
      </xdr:nvSpPr>
      <xdr:spPr>
        <a:xfrm>
          <a:off x="6705111" y="9382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2" name="正方形/長方形 38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3" name="正方形/長方形 38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4" name="正方形/長方形 38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5" name="正方形/長方形 38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6" name="正方形/長方形 38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7" name="正方形/長方形 38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8" name="正方形/長方形 38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9" name="正方形/長方形 38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0" name="テキスト ボックス 38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1" name="直線コネクタ 39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2" name="直線コネクタ 391"/>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3" name="テキスト ボックス 392"/>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4" name="直線コネクタ 393"/>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5" name="テキスト ボックス 394"/>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6" name="直線コネクタ 395"/>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7" name="テキスト ボックス 396"/>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8" name="直線コネクタ 397"/>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9" name="テキスト ボックス 398"/>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0" name="直線コネクタ 39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1" name="テキスト ボックス 400"/>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2"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86299</xdr:rowOff>
    </xdr:from>
    <xdr:to>
      <xdr:col>54</xdr:col>
      <xdr:colOff>189865</xdr:colOff>
      <xdr:row>77</xdr:row>
      <xdr:rowOff>127172</xdr:rowOff>
    </xdr:to>
    <xdr:cxnSp macro="">
      <xdr:nvCxnSpPr>
        <xdr:cNvPr id="403" name="直線コネクタ 402"/>
        <xdr:cNvCxnSpPr/>
      </xdr:nvCxnSpPr>
      <xdr:spPr>
        <a:xfrm flipV="1">
          <a:off x="10475595" y="12087799"/>
          <a:ext cx="1270" cy="12410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130999</xdr:rowOff>
    </xdr:from>
    <xdr:ext cx="469744" cy="259045"/>
    <xdr:sp macro="" textlink="">
      <xdr:nvSpPr>
        <xdr:cNvPr id="404" name="普通建設事業費 （ うち新規整備　）最小値テキスト"/>
        <xdr:cNvSpPr txBox="1"/>
      </xdr:nvSpPr>
      <xdr:spPr>
        <a:xfrm>
          <a:off x="10528300" y="13332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127172</xdr:rowOff>
    </xdr:from>
    <xdr:to>
      <xdr:col>55</xdr:col>
      <xdr:colOff>88900</xdr:colOff>
      <xdr:row>77</xdr:row>
      <xdr:rowOff>127172</xdr:rowOff>
    </xdr:to>
    <xdr:cxnSp macro="">
      <xdr:nvCxnSpPr>
        <xdr:cNvPr id="405" name="直線コネクタ 404"/>
        <xdr:cNvCxnSpPr/>
      </xdr:nvCxnSpPr>
      <xdr:spPr>
        <a:xfrm>
          <a:off x="10388600" y="1332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32976</xdr:rowOff>
    </xdr:from>
    <xdr:ext cx="534377" cy="259045"/>
    <xdr:sp macro="" textlink="">
      <xdr:nvSpPr>
        <xdr:cNvPr id="406" name="普通建設事業費 （ うち新規整備　）最大値テキスト"/>
        <xdr:cNvSpPr txBox="1"/>
      </xdr:nvSpPr>
      <xdr:spPr>
        <a:xfrm>
          <a:off x="10528300" y="11863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86299</xdr:rowOff>
    </xdr:from>
    <xdr:to>
      <xdr:col>55</xdr:col>
      <xdr:colOff>88900</xdr:colOff>
      <xdr:row>70</xdr:row>
      <xdr:rowOff>86299</xdr:rowOff>
    </xdr:to>
    <xdr:cxnSp macro="">
      <xdr:nvCxnSpPr>
        <xdr:cNvPr id="407" name="直線コネクタ 406"/>
        <xdr:cNvCxnSpPr/>
      </xdr:nvCxnSpPr>
      <xdr:spPr>
        <a:xfrm>
          <a:off x="10388600" y="12087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130236</xdr:rowOff>
    </xdr:from>
    <xdr:to>
      <xdr:col>55</xdr:col>
      <xdr:colOff>0</xdr:colOff>
      <xdr:row>76</xdr:row>
      <xdr:rowOff>129642</xdr:rowOff>
    </xdr:to>
    <xdr:cxnSp macro="">
      <xdr:nvCxnSpPr>
        <xdr:cNvPr id="408" name="直線コネクタ 407"/>
        <xdr:cNvCxnSpPr/>
      </xdr:nvCxnSpPr>
      <xdr:spPr>
        <a:xfrm flipV="1">
          <a:off x="9639300" y="12988986"/>
          <a:ext cx="838200" cy="170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74</xdr:row>
      <xdr:rowOff>2643</xdr:rowOff>
    </xdr:from>
    <xdr:ext cx="534377" cy="259045"/>
    <xdr:sp macro="" textlink="">
      <xdr:nvSpPr>
        <xdr:cNvPr id="409" name="普通建設事業費 （ うち新規整備　）平均値テキスト"/>
        <xdr:cNvSpPr txBox="1"/>
      </xdr:nvSpPr>
      <xdr:spPr>
        <a:xfrm>
          <a:off x="10528300" y="126899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74</xdr:row>
      <xdr:rowOff>151216</xdr:rowOff>
    </xdr:from>
    <xdr:to>
      <xdr:col>55</xdr:col>
      <xdr:colOff>50800</xdr:colOff>
      <xdr:row>75</xdr:row>
      <xdr:rowOff>81366</xdr:rowOff>
    </xdr:to>
    <xdr:sp macro="" textlink="">
      <xdr:nvSpPr>
        <xdr:cNvPr id="410" name="フローチャート: 判断 409"/>
        <xdr:cNvSpPr/>
      </xdr:nvSpPr>
      <xdr:spPr>
        <a:xfrm>
          <a:off x="10426700" y="12838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74</xdr:row>
      <xdr:rowOff>109844</xdr:rowOff>
    </xdr:from>
    <xdr:to>
      <xdr:col>50</xdr:col>
      <xdr:colOff>114300</xdr:colOff>
      <xdr:row>76</xdr:row>
      <xdr:rowOff>129642</xdr:rowOff>
    </xdr:to>
    <xdr:cxnSp macro="">
      <xdr:nvCxnSpPr>
        <xdr:cNvPr id="411" name="直線コネクタ 410"/>
        <xdr:cNvCxnSpPr/>
      </xdr:nvCxnSpPr>
      <xdr:spPr>
        <a:xfrm>
          <a:off x="8750300" y="12797144"/>
          <a:ext cx="889000" cy="362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74</xdr:row>
      <xdr:rowOff>53513</xdr:rowOff>
    </xdr:from>
    <xdr:to>
      <xdr:col>50</xdr:col>
      <xdr:colOff>165100</xdr:colOff>
      <xdr:row>74</xdr:row>
      <xdr:rowOff>155113</xdr:rowOff>
    </xdr:to>
    <xdr:sp macro="" textlink="">
      <xdr:nvSpPr>
        <xdr:cNvPr id="412" name="フローチャート: 判断 411"/>
        <xdr:cNvSpPr/>
      </xdr:nvSpPr>
      <xdr:spPr>
        <a:xfrm>
          <a:off x="9588500" y="12740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73</xdr:row>
      <xdr:rowOff>190</xdr:rowOff>
    </xdr:from>
    <xdr:ext cx="534377" cy="259045"/>
    <xdr:sp macro="" textlink="">
      <xdr:nvSpPr>
        <xdr:cNvPr id="413" name="テキスト ボックス 412"/>
        <xdr:cNvSpPr txBox="1"/>
      </xdr:nvSpPr>
      <xdr:spPr>
        <a:xfrm>
          <a:off x="9372111" y="12516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74</xdr:row>
      <xdr:rowOff>109844</xdr:rowOff>
    </xdr:from>
    <xdr:to>
      <xdr:col>45</xdr:col>
      <xdr:colOff>177800</xdr:colOff>
      <xdr:row>75</xdr:row>
      <xdr:rowOff>129687</xdr:rowOff>
    </xdr:to>
    <xdr:cxnSp macro="">
      <xdr:nvCxnSpPr>
        <xdr:cNvPr id="414" name="直線コネクタ 413"/>
        <xdr:cNvCxnSpPr/>
      </xdr:nvCxnSpPr>
      <xdr:spPr>
        <a:xfrm flipV="1">
          <a:off x="7861300" y="12797144"/>
          <a:ext cx="889000" cy="191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74</xdr:row>
      <xdr:rowOff>42037</xdr:rowOff>
    </xdr:from>
    <xdr:to>
      <xdr:col>46</xdr:col>
      <xdr:colOff>38100</xdr:colOff>
      <xdr:row>74</xdr:row>
      <xdr:rowOff>143637</xdr:rowOff>
    </xdr:to>
    <xdr:sp macro="" textlink="">
      <xdr:nvSpPr>
        <xdr:cNvPr id="415" name="フローチャート: 判断 414"/>
        <xdr:cNvSpPr/>
      </xdr:nvSpPr>
      <xdr:spPr>
        <a:xfrm>
          <a:off x="8699500" y="12729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72</xdr:row>
      <xdr:rowOff>160164</xdr:rowOff>
    </xdr:from>
    <xdr:ext cx="534377" cy="259045"/>
    <xdr:sp macro="" textlink="">
      <xdr:nvSpPr>
        <xdr:cNvPr id="416" name="テキスト ボックス 415"/>
        <xdr:cNvSpPr txBox="1"/>
      </xdr:nvSpPr>
      <xdr:spPr>
        <a:xfrm>
          <a:off x="8483111" y="12504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75</xdr:row>
      <xdr:rowOff>129687</xdr:rowOff>
    </xdr:from>
    <xdr:to>
      <xdr:col>41</xdr:col>
      <xdr:colOff>50800</xdr:colOff>
      <xdr:row>76</xdr:row>
      <xdr:rowOff>39345</xdr:rowOff>
    </xdr:to>
    <xdr:cxnSp macro="">
      <xdr:nvCxnSpPr>
        <xdr:cNvPr id="417" name="直線コネクタ 416"/>
        <xdr:cNvCxnSpPr/>
      </xdr:nvCxnSpPr>
      <xdr:spPr>
        <a:xfrm flipV="1">
          <a:off x="6972300" y="12988437"/>
          <a:ext cx="889000" cy="81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73</xdr:row>
      <xdr:rowOff>156017</xdr:rowOff>
    </xdr:from>
    <xdr:to>
      <xdr:col>41</xdr:col>
      <xdr:colOff>101600</xdr:colOff>
      <xdr:row>74</xdr:row>
      <xdr:rowOff>86167</xdr:rowOff>
    </xdr:to>
    <xdr:sp macro="" textlink="">
      <xdr:nvSpPr>
        <xdr:cNvPr id="418" name="フローチャート: 判断 417"/>
        <xdr:cNvSpPr/>
      </xdr:nvSpPr>
      <xdr:spPr>
        <a:xfrm>
          <a:off x="7810500" y="12671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72</xdr:row>
      <xdr:rowOff>102694</xdr:rowOff>
    </xdr:from>
    <xdr:ext cx="534377" cy="259045"/>
    <xdr:sp macro="" textlink="">
      <xdr:nvSpPr>
        <xdr:cNvPr id="419" name="テキスト ボックス 418"/>
        <xdr:cNvSpPr txBox="1"/>
      </xdr:nvSpPr>
      <xdr:spPr>
        <a:xfrm>
          <a:off x="7594111" y="12447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73</xdr:row>
      <xdr:rowOff>109748</xdr:rowOff>
    </xdr:from>
    <xdr:to>
      <xdr:col>36</xdr:col>
      <xdr:colOff>165100</xdr:colOff>
      <xdr:row>74</xdr:row>
      <xdr:rowOff>39898</xdr:rowOff>
    </xdr:to>
    <xdr:sp macro="" textlink="">
      <xdr:nvSpPr>
        <xdr:cNvPr id="420" name="フローチャート: 判断 419"/>
        <xdr:cNvSpPr/>
      </xdr:nvSpPr>
      <xdr:spPr>
        <a:xfrm>
          <a:off x="6921500" y="12625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72</xdr:row>
      <xdr:rowOff>56425</xdr:rowOff>
    </xdr:from>
    <xdr:ext cx="534377" cy="259045"/>
    <xdr:sp macro="" textlink="">
      <xdr:nvSpPr>
        <xdr:cNvPr id="421" name="テキスト ボックス 420"/>
        <xdr:cNvSpPr txBox="1"/>
      </xdr:nvSpPr>
      <xdr:spPr>
        <a:xfrm>
          <a:off x="6705111" y="12400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2" name="テキスト ボックス 421"/>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3" name="テキスト ボックス 422"/>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4" name="テキスト ボックス 423"/>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5" name="テキスト ボックス 424"/>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6" name="テキスト ボックス 425"/>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79436</xdr:rowOff>
    </xdr:from>
    <xdr:to>
      <xdr:col>55</xdr:col>
      <xdr:colOff>50800</xdr:colOff>
      <xdr:row>76</xdr:row>
      <xdr:rowOff>9587</xdr:rowOff>
    </xdr:to>
    <xdr:sp macro="" textlink="">
      <xdr:nvSpPr>
        <xdr:cNvPr id="427" name="楕円 426"/>
        <xdr:cNvSpPr/>
      </xdr:nvSpPr>
      <xdr:spPr>
        <a:xfrm>
          <a:off x="10426700" y="12938186"/>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57863</xdr:rowOff>
    </xdr:from>
    <xdr:ext cx="534377" cy="259045"/>
    <xdr:sp macro="" textlink="">
      <xdr:nvSpPr>
        <xdr:cNvPr id="428" name="普通建設事業費 （ うち新規整備　）該当値テキスト"/>
        <xdr:cNvSpPr txBox="1"/>
      </xdr:nvSpPr>
      <xdr:spPr>
        <a:xfrm>
          <a:off x="10528300" y="12916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78842</xdr:rowOff>
    </xdr:from>
    <xdr:to>
      <xdr:col>50</xdr:col>
      <xdr:colOff>165100</xdr:colOff>
      <xdr:row>77</xdr:row>
      <xdr:rowOff>8992</xdr:rowOff>
    </xdr:to>
    <xdr:sp macro="" textlink="">
      <xdr:nvSpPr>
        <xdr:cNvPr id="429" name="楕円 428"/>
        <xdr:cNvSpPr/>
      </xdr:nvSpPr>
      <xdr:spPr>
        <a:xfrm>
          <a:off x="9588500" y="13109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77</xdr:row>
      <xdr:rowOff>119</xdr:rowOff>
    </xdr:from>
    <xdr:ext cx="469744" cy="259045"/>
    <xdr:sp macro="" textlink="">
      <xdr:nvSpPr>
        <xdr:cNvPr id="430" name="テキスト ボックス 429"/>
        <xdr:cNvSpPr txBox="1"/>
      </xdr:nvSpPr>
      <xdr:spPr>
        <a:xfrm>
          <a:off x="9404428" y="13201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74</xdr:row>
      <xdr:rowOff>59044</xdr:rowOff>
    </xdr:from>
    <xdr:to>
      <xdr:col>46</xdr:col>
      <xdr:colOff>38100</xdr:colOff>
      <xdr:row>74</xdr:row>
      <xdr:rowOff>160644</xdr:rowOff>
    </xdr:to>
    <xdr:sp macro="" textlink="">
      <xdr:nvSpPr>
        <xdr:cNvPr id="431" name="楕円 430"/>
        <xdr:cNvSpPr/>
      </xdr:nvSpPr>
      <xdr:spPr>
        <a:xfrm>
          <a:off x="8699500" y="12746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151771</xdr:rowOff>
    </xdr:from>
    <xdr:ext cx="534377" cy="259045"/>
    <xdr:sp macro="" textlink="">
      <xdr:nvSpPr>
        <xdr:cNvPr id="432" name="テキスト ボックス 431"/>
        <xdr:cNvSpPr txBox="1"/>
      </xdr:nvSpPr>
      <xdr:spPr>
        <a:xfrm>
          <a:off x="8483111" y="12839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75</xdr:row>
      <xdr:rowOff>78887</xdr:rowOff>
    </xdr:from>
    <xdr:to>
      <xdr:col>41</xdr:col>
      <xdr:colOff>101600</xdr:colOff>
      <xdr:row>76</xdr:row>
      <xdr:rowOff>9038</xdr:rowOff>
    </xdr:to>
    <xdr:sp macro="" textlink="">
      <xdr:nvSpPr>
        <xdr:cNvPr id="433" name="楕円 432"/>
        <xdr:cNvSpPr/>
      </xdr:nvSpPr>
      <xdr:spPr>
        <a:xfrm>
          <a:off x="7810500" y="1293763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164</xdr:rowOff>
    </xdr:from>
    <xdr:ext cx="534377" cy="259045"/>
    <xdr:sp macro="" textlink="">
      <xdr:nvSpPr>
        <xdr:cNvPr id="434" name="テキスト ボックス 433"/>
        <xdr:cNvSpPr txBox="1"/>
      </xdr:nvSpPr>
      <xdr:spPr>
        <a:xfrm>
          <a:off x="7594111" y="13030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159995</xdr:rowOff>
    </xdr:from>
    <xdr:to>
      <xdr:col>36</xdr:col>
      <xdr:colOff>165100</xdr:colOff>
      <xdr:row>76</xdr:row>
      <xdr:rowOff>90145</xdr:rowOff>
    </xdr:to>
    <xdr:sp macro="" textlink="">
      <xdr:nvSpPr>
        <xdr:cNvPr id="435" name="楕円 434"/>
        <xdr:cNvSpPr/>
      </xdr:nvSpPr>
      <xdr:spPr>
        <a:xfrm>
          <a:off x="6921500" y="13018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76</xdr:row>
      <xdr:rowOff>81272</xdr:rowOff>
    </xdr:from>
    <xdr:ext cx="469744" cy="259045"/>
    <xdr:sp macro="" textlink="">
      <xdr:nvSpPr>
        <xdr:cNvPr id="436" name="テキスト ボックス 435"/>
        <xdr:cNvSpPr txBox="1"/>
      </xdr:nvSpPr>
      <xdr:spPr>
        <a:xfrm>
          <a:off x="6737428" y="13111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7" name="正方形/長方形 436"/>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8" name="正方形/長方形 437"/>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9" name="正方形/長方形 438"/>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0" name="正方形/長方形 439"/>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1" name="正方形/長方形 440"/>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2" name="正方形/長方形 441"/>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3" name="正方形/長方形 442"/>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4" name="正方形/長方形 443"/>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5" name="テキスト ボックス 444"/>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6" name="直線コネクタ 445"/>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7" name="テキスト ボックス 446"/>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98879</xdr:rowOff>
    </xdr:from>
    <xdr:to>
      <xdr:col>59</xdr:col>
      <xdr:colOff>50800</xdr:colOff>
      <xdr:row>99</xdr:row>
      <xdr:rowOff>98879</xdr:rowOff>
    </xdr:to>
    <xdr:cxnSp macro="">
      <xdr:nvCxnSpPr>
        <xdr:cNvPr id="448" name="直線コネクタ 447"/>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128106</xdr:rowOff>
    </xdr:from>
    <xdr:ext cx="531299" cy="259045"/>
    <xdr:sp macro="" textlink="">
      <xdr:nvSpPr>
        <xdr:cNvPr id="449" name="テキスト ボックス 448"/>
        <xdr:cNvSpPr txBox="1"/>
      </xdr:nvSpPr>
      <xdr:spPr>
        <a:xfrm>
          <a:off x="6072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0" name="直線コネクタ 449"/>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1" name="テキスト ボックス 450"/>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2" name="直線コネクタ 451"/>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3" name="テキスト ボックス 452"/>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4" name="直線コネクタ 453"/>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5" name="テキスト ボックス 454"/>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6" name="直線コネクタ 455"/>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21970</xdr:rowOff>
    </xdr:from>
    <xdr:ext cx="531299" cy="259045"/>
    <xdr:sp macro="" textlink="">
      <xdr:nvSpPr>
        <xdr:cNvPr id="457" name="テキスト ボックス 456"/>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8" name="直線コネクタ 457"/>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38298</xdr:rowOff>
    </xdr:from>
    <xdr:ext cx="531299" cy="259045"/>
    <xdr:sp macro="" textlink="">
      <xdr:nvSpPr>
        <xdr:cNvPr id="459" name="テキスト ボックス 458"/>
        <xdr:cNvSpPr txBox="1"/>
      </xdr:nvSpPr>
      <xdr:spPr>
        <a:xfrm>
          <a:off x="6072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0" name="直線コネクタ 459"/>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61" name="テキスト ボックス 460"/>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2"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137903</xdr:rowOff>
    </xdr:from>
    <xdr:to>
      <xdr:col>54</xdr:col>
      <xdr:colOff>189865</xdr:colOff>
      <xdr:row>99</xdr:row>
      <xdr:rowOff>23147</xdr:rowOff>
    </xdr:to>
    <xdr:cxnSp macro="">
      <xdr:nvCxnSpPr>
        <xdr:cNvPr id="463" name="直線コネクタ 462"/>
        <xdr:cNvCxnSpPr/>
      </xdr:nvCxnSpPr>
      <xdr:spPr>
        <a:xfrm flipV="1">
          <a:off x="10475595" y="15568403"/>
          <a:ext cx="1270" cy="14282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26974</xdr:rowOff>
    </xdr:from>
    <xdr:ext cx="534377" cy="259045"/>
    <xdr:sp macro="" textlink="">
      <xdr:nvSpPr>
        <xdr:cNvPr id="464" name="普通建設事業費 （ うち更新整備　）最小値テキスト"/>
        <xdr:cNvSpPr txBox="1"/>
      </xdr:nvSpPr>
      <xdr:spPr>
        <a:xfrm>
          <a:off x="10528300" y="17000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23147</xdr:rowOff>
    </xdr:from>
    <xdr:to>
      <xdr:col>55</xdr:col>
      <xdr:colOff>88900</xdr:colOff>
      <xdr:row>99</xdr:row>
      <xdr:rowOff>23147</xdr:rowOff>
    </xdr:to>
    <xdr:cxnSp macro="">
      <xdr:nvCxnSpPr>
        <xdr:cNvPr id="465" name="直線コネクタ 464"/>
        <xdr:cNvCxnSpPr/>
      </xdr:nvCxnSpPr>
      <xdr:spPr>
        <a:xfrm>
          <a:off x="10388600" y="169966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84580</xdr:rowOff>
    </xdr:from>
    <xdr:ext cx="534377" cy="259045"/>
    <xdr:sp macro="" textlink="">
      <xdr:nvSpPr>
        <xdr:cNvPr id="466" name="普通建設事業費 （ うち更新整備　）最大値テキスト"/>
        <xdr:cNvSpPr txBox="1"/>
      </xdr:nvSpPr>
      <xdr:spPr>
        <a:xfrm>
          <a:off x="10528300" y="153436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56,055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137903</xdr:rowOff>
    </xdr:from>
    <xdr:to>
      <xdr:col>55</xdr:col>
      <xdr:colOff>88900</xdr:colOff>
      <xdr:row>90</xdr:row>
      <xdr:rowOff>137903</xdr:rowOff>
    </xdr:to>
    <xdr:cxnSp macro="">
      <xdr:nvCxnSpPr>
        <xdr:cNvPr id="467" name="直線コネクタ 466"/>
        <xdr:cNvCxnSpPr/>
      </xdr:nvCxnSpPr>
      <xdr:spPr>
        <a:xfrm>
          <a:off x="10388600" y="15568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93</xdr:row>
      <xdr:rowOff>55118</xdr:rowOff>
    </xdr:from>
    <xdr:to>
      <xdr:col>55</xdr:col>
      <xdr:colOff>0</xdr:colOff>
      <xdr:row>94</xdr:row>
      <xdr:rowOff>78043</xdr:rowOff>
    </xdr:to>
    <xdr:cxnSp macro="">
      <xdr:nvCxnSpPr>
        <xdr:cNvPr id="468" name="直線コネクタ 467"/>
        <xdr:cNvCxnSpPr/>
      </xdr:nvCxnSpPr>
      <xdr:spPr>
        <a:xfrm flipV="1">
          <a:off x="9639300" y="15999968"/>
          <a:ext cx="838200" cy="194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76503</xdr:rowOff>
    </xdr:from>
    <xdr:ext cx="534377" cy="259045"/>
    <xdr:sp macro="" textlink="">
      <xdr:nvSpPr>
        <xdr:cNvPr id="469" name="普通建設事業費 （ うち更新整備　）平均値テキスト"/>
        <xdr:cNvSpPr txBox="1"/>
      </xdr:nvSpPr>
      <xdr:spPr>
        <a:xfrm>
          <a:off x="10528300" y="161928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98076</xdr:rowOff>
    </xdr:from>
    <xdr:to>
      <xdr:col>55</xdr:col>
      <xdr:colOff>50800</xdr:colOff>
      <xdr:row>95</xdr:row>
      <xdr:rowOff>28226</xdr:rowOff>
    </xdr:to>
    <xdr:sp macro="" textlink="">
      <xdr:nvSpPr>
        <xdr:cNvPr id="470" name="フローチャート: 判断 469"/>
        <xdr:cNvSpPr/>
      </xdr:nvSpPr>
      <xdr:spPr>
        <a:xfrm>
          <a:off x="10426700" y="16214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93</xdr:row>
      <xdr:rowOff>113902</xdr:rowOff>
    </xdr:from>
    <xdr:to>
      <xdr:col>50</xdr:col>
      <xdr:colOff>114300</xdr:colOff>
      <xdr:row>94</xdr:row>
      <xdr:rowOff>78043</xdr:rowOff>
    </xdr:to>
    <xdr:cxnSp macro="">
      <xdr:nvCxnSpPr>
        <xdr:cNvPr id="471" name="直線コネクタ 470"/>
        <xdr:cNvCxnSpPr/>
      </xdr:nvCxnSpPr>
      <xdr:spPr>
        <a:xfrm>
          <a:off x="8750300" y="16058752"/>
          <a:ext cx="889000" cy="135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40469</xdr:rowOff>
    </xdr:from>
    <xdr:to>
      <xdr:col>50</xdr:col>
      <xdr:colOff>165100</xdr:colOff>
      <xdr:row>95</xdr:row>
      <xdr:rowOff>142069</xdr:rowOff>
    </xdr:to>
    <xdr:sp macro="" textlink="">
      <xdr:nvSpPr>
        <xdr:cNvPr id="472" name="フローチャート: 判断 471"/>
        <xdr:cNvSpPr/>
      </xdr:nvSpPr>
      <xdr:spPr>
        <a:xfrm>
          <a:off x="9588500" y="16328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133196</xdr:rowOff>
    </xdr:from>
    <xdr:ext cx="534377" cy="259045"/>
    <xdr:sp macro="" textlink="">
      <xdr:nvSpPr>
        <xdr:cNvPr id="473" name="テキスト ボックス 472"/>
        <xdr:cNvSpPr txBox="1"/>
      </xdr:nvSpPr>
      <xdr:spPr>
        <a:xfrm>
          <a:off x="9372111" y="16420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93</xdr:row>
      <xdr:rowOff>113902</xdr:rowOff>
    </xdr:from>
    <xdr:to>
      <xdr:col>45</xdr:col>
      <xdr:colOff>177800</xdr:colOff>
      <xdr:row>94</xdr:row>
      <xdr:rowOff>78076</xdr:rowOff>
    </xdr:to>
    <xdr:cxnSp macro="">
      <xdr:nvCxnSpPr>
        <xdr:cNvPr id="474" name="直線コネクタ 473"/>
        <xdr:cNvCxnSpPr/>
      </xdr:nvCxnSpPr>
      <xdr:spPr>
        <a:xfrm flipV="1">
          <a:off x="7861300" y="16058752"/>
          <a:ext cx="889000" cy="135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63852</xdr:rowOff>
    </xdr:from>
    <xdr:to>
      <xdr:col>46</xdr:col>
      <xdr:colOff>38100</xdr:colOff>
      <xdr:row>95</xdr:row>
      <xdr:rowOff>165452</xdr:rowOff>
    </xdr:to>
    <xdr:sp macro="" textlink="">
      <xdr:nvSpPr>
        <xdr:cNvPr id="475" name="フローチャート: 判断 474"/>
        <xdr:cNvSpPr/>
      </xdr:nvSpPr>
      <xdr:spPr>
        <a:xfrm>
          <a:off x="8699500" y="16351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156579</xdr:rowOff>
    </xdr:from>
    <xdr:ext cx="534377" cy="259045"/>
    <xdr:sp macro="" textlink="">
      <xdr:nvSpPr>
        <xdr:cNvPr id="476" name="テキスト ボックス 475"/>
        <xdr:cNvSpPr txBox="1"/>
      </xdr:nvSpPr>
      <xdr:spPr>
        <a:xfrm>
          <a:off x="8483111" y="16444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78076</xdr:rowOff>
    </xdr:from>
    <xdr:to>
      <xdr:col>41</xdr:col>
      <xdr:colOff>50800</xdr:colOff>
      <xdr:row>96</xdr:row>
      <xdr:rowOff>115404</xdr:rowOff>
    </xdr:to>
    <xdr:cxnSp macro="">
      <xdr:nvCxnSpPr>
        <xdr:cNvPr id="477" name="直線コネクタ 476"/>
        <xdr:cNvCxnSpPr/>
      </xdr:nvCxnSpPr>
      <xdr:spPr>
        <a:xfrm flipV="1">
          <a:off x="6972300" y="16194376"/>
          <a:ext cx="889000" cy="380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138604</xdr:rowOff>
    </xdr:from>
    <xdr:to>
      <xdr:col>41</xdr:col>
      <xdr:colOff>101600</xdr:colOff>
      <xdr:row>96</xdr:row>
      <xdr:rowOff>68754</xdr:rowOff>
    </xdr:to>
    <xdr:sp macro="" textlink="">
      <xdr:nvSpPr>
        <xdr:cNvPr id="478" name="フローチャート: 判断 477"/>
        <xdr:cNvSpPr/>
      </xdr:nvSpPr>
      <xdr:spPr>
        <a:xfrm>
          <a:off x="7810500" y="16426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59881</xdr:rowOff>
    </xdr:from>
    <xdr:ext cx="534377" cy="259045"/>
    <xdr:sp macro="" textlink="">
      <xdr:nvSpPr>
        <xdr:cNvPr id="479" name="テキスト ボックス 478"/>
        <xdr:cNvSpPr txBox="1"/>
      </xdr:nvSpPr>
      <xdr:spPr>
        <a:xfrm>
          <a:off x="7594111" y="16519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64994</xdr:rowOff>
    </xdr:from>
    <xdr:to>
      <xdr:col>36</xdr:col>
      <xdr:colOff>165100</xdr:colOff>
      <xdr:row>96</xdr:row>
      <xdr:rowOff>166594</xdr:rowOff>
    </xdr:to>
    <xdr:sp macro="" textlink="">
      <xdr:nvSpPr>
        <xdr:cNvPr id="480" name="フローチャート: 判断 479"/>
        <xdr:cNvSpPr/>
      </xdr:nvSpPr>
      <xdr:spPr>
        <a:xfrm>
          <a:off x="6921500" y="16524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157721</xdr:rowOff>
    </xdr:from>
    <xdr:ext cx="534377" cy="259045"/>
    <xdr:sp macro="" textlink="">
      <xdr:nvSpPr>
        <xdr:cNvPr id="481" name="テキスト ボックス 480"/>
        <xdr:cNvSpPr txBox="1"/>
      </xdr:nvSpPr>
      <xdr:spPr>
        <a:xfrm>
          <a:off x="6705111" y="16616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2" name="テキスト ボックス 481"/>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3" name="テキスト ボックス 482"/>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4" name="テキスト ボックス 483"/>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5" name="テキスト ボックス 484"/>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6" name="テキスト ボックス 485"/>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93</xdr:row>
      <xdr:rowOff>4318</xdr:rowOff>
    </xdr:from>
    <xdr:to>
      <xdr:col>55</xdr:col>
      <xdr:colOff>50800</xdr:colOff>
      <xdr:row>93</xdr:row>
      <xdr:rowOff>105918</xdr:rowOff>
    </xdr:to>
    <xdr:sp macro="" textlink="">
      <xdr:nvSpPr>
        <xdr:cNvPr id="487" name="楕円 486"/>
        <xdr:cNvSpPr/>
      </xdr:nvSpPr>
      <xdr:spPr>
        <a:xfrm>
          <a:off x="10426700" y="15949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92</xdr:row>
      <xdr:rowOff>27195</xdr:rowOff>
    </xdr:from>
    <xdr:ext cx="534377" cy="259045"/>
    <xdr:sp macro="" textlink="">
      <xdr:nvSpPr>
        <xdr:cNvPr id="488" name="普通建設事業費 （ うち更新整備　）該当値テキスト"/>
        <xdr:cNvSpPr txBox="1"/>
      </xdr:nvSpPr>
      <xdr:spPr>
        <a:xfrm>
          <a:off x="10528300" y="15800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94</xdr:row>
      <xdr:rowOff>27243</xdr:rowOff>
    </xdr:from>
    <xdr:to>
      <xdr:col>50</xdr:col>
      <xdr:colOff>165100</xdr:colOff>
      <xdr:row>94</xdr:row>
      <xdr:rowOff>128843</xdr:rowOff>
    </xdr:to>
    <xdr:sp macro="" textlink="">
      <xdr:nvSpPr>
        <xdr:cNvPr id="489" name="楕円 488"/>
        <xdr:cNvSpPr/>
      </xdr:nvSpPr>
      <xdr:spPr>
        <a:xfrm>
          <a:off x="9588500" y="16143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92</xdr:row>
      <xdr:rowOff>145370</xdr:rowOff>
    </xdr:from>
    <xdr:ext cx="534377" cy="259045"/>
    <xdr:sp macro="" textlink="">
      <xdr:nvSpPr>
        <xdr:cNvPr id="490" name="テキスト ボックス 489"/>
        <xdr:cNvSpPr txBox="1"/>
      </xdr:nvSpPr>
      <xdr:spPr>
        <a:xfrm>
          <a:off x="9372111" y="15918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93</xdr:row>
      <xdr:rowOff>63102</xdr:rowOff>
    </xdr:from>
    <xdr:to>
      <xdr:col>46</xdr:col>
      <xdr:colOff>38100</xdr:colOff>
      <xdr:row>93</xdr:row>
      <xdr:rowOff>164702</xdr:rowOff>
    </xdr:to>
    <xdr:sp macro="" textlink="">
      <xdr:nvSpPr>
        <xdr:cNvPr id="491" name="楕円 490"/>
        <xdr:cNvSpPr/>
      </xdr:nvSpPr>
      <xdr:spPr>
        <a:xfrm>
          <a:off x="8699500" y="16007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92</xdr:row>
      <xdr:rowOff>9779</xdr:rowOff>
    </xdr:from>
    <xdr:ext cx="534377" cy="259045"/>
    <xdr:sp macro="" textlink="">
      <xdr:nvSpPr>
        <xdr:cNvPr id="492" name="テキスト ボックス 491"/>
        <xdr:cNvSpPr txBox="1"/>
      </xdr:nvSpPr>
      <xdr:spPr>
        <a:xfrm>
          <a:off x="8483111" y="15783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94</xdr:row>
      <xdr:rowOff>27276</xdr:rowOff>
    </xdr:from>
    <xdr:to>
      <xdr:col>41</xdr:col>
      <xdr:colOff>101600</xdr:colOff>
      <xdr:row>94</xdr:row>
      <xdr:rowOff>128876</xdr:rowOff>
    </xdr:to>
    <xdr:sp macro="" textlink="">
      <xdr:nvSpPr>
        <xdr:cNvPr id="493" name="楕円 492"/>
        <xdr:cNvSpPr/>
      </xdr:nvSpPr>
      <xdr:spPr>
        <a:xfrm>
          <a:off x="7810500" y="16143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92</xdr:row>
      <xdr:rowOff>145403</xdr:rowOff>
    </xdr:from>
    <xdr:ext cx="534377" cy="259045"/>
    <xdr:sp macro="" textlink="">
      <xdr:nvSpPr>
        <xdr:cNvPr id="494" name="テキスト ボックス 493"/>
        <xdr:cNvSpPr txBox="1"/>
      </xdr:nvSpPr>
      <xdr:spPr>
        <a:xfrm>
          <a:off x="7594111" y="15918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64604</xdr:rowOff>
    </xdr:from>
    <xdr:to>
      <xdr:col>36</xdr:col>
      <xdr:colOff>165100</xdr:colOff>
      <xdr:row>96</xdr:row>
      <xdr:rowOff>166204</xdr:rowOff>
    </xdr:to>
    <xdr:sp macro="" textlink="">
      <xdr:nvSpPr>
        <xdr:cNvPr id="495" name="楕円 494"/>
        <xdr:cNvSpPr/>
      </xdr:nvSpPr>
      <xdr:spPr>
        <a:xfrm>
          <a:off x="6921500" y="16523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11281</xdr:rowOff>
    </xdr:from>
    <xdr:ext cx="534377" cy="259045"/>
    <xdr:sp macro="" textlink="">
      <xdr:nvSpPr>
        <xdr:cNvPr id="496" name="テキスト ボックス 495"/>
        <xdr:cNvSpPr txBox="1"/>
      </xdr:nvSpPr>
      <xdr:spPr>
        <a:xfrm>
          <a:off x="6705111" y="16299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7" name="正方形/長方形 49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8" name="正方形/長方形 49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9" name="正方形/長方形 49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0" name="正方形/長方形 49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1" name="正方形/長方形 50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2" name="正方形/長方形 50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3" name="正方形/長方形 50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4" name="正方形/長方形 50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5" name="テキスト ボックス 50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6" name="直線コネクタ 50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7" name="直線コネクタ 506"/>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8" name="テキスト ボックス 507"/>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9" name="直線コネクタ 508"/>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36</xdr:row>
      <xdr:rowOff>144434</xdr:rowOff>
    </xdr:from>
    <xdr:ext cx="467179" cy="259045"/>
    <xdr:sp macro="" textlink="">
      <xdr:nvSpPr>
        <xdr:cNvPr id="510" name="テキスト ボックス 509"/>
        <xdr:cNvSpPr txBox="1"/>
      </xdr:nvSpPr>
      <xdr:spPr>
        <a:xfrm>
          <a:off x="11978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11" name="直線コネクタ 510"/>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34</xdr:row>
      <xdr:rowOff>160763</xdr:rowOff>
    </xdr:from>
    <xdr:ext cx="467179" cy="259045"/>
    <xdr:sp macro="" textlink="">
      <xdr:nvSpPr>
        <xdr:cNvPr id="512" name="テキスト ボックス 511"/>
        <xdr:cNvSpPr txBox="1"/>
      </xdr:nvSpPr>
      <xdr:spPr>
        <a:xfrm>
          <a:off x="11978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3" name="直線コネクタ 512"/>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33</xdr:row>
      <xdr:rowOff>5641</xdr:rowOff>
    </xdr:from>
    <xdr:ext cx="467179" cy="259045"/>
    <xdr:sp macro="" textlink="">
      <xdr:nvSpPr>
        <xdr:cNvPr id="514" name="テキスト ボックス 513"/>
        <xdr:cNvSpPr txBox="1"/>
      </xdr:nvSpPr>
      <xdr:spPr>
        <a:xfrm>
          <a:off x="11978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5" name="直線コネクタ 514"/>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31</xdr:row>
      <xdr:rowOff>21970</xdr:rowOff>
    </xdr:from>
    <xdr:ext cx="467179" cy="259045"/>
    <xdr:sp macro="" textlink="">
      <xdr:nvSpPr>
        <xdr:cNvPr id="516" name="テキスト ボックス 515"/>
        <xdr:cNvSpPr txBox="1"/>
      </xdr:nvSpPr>
      <xdr:spPr>
        <a:xfrm>
          <a:off x="11978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7" name="直線コネクタ 516"/>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8" name="テキスト ボックス 517"/>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9" name="直線コネクタ 518"/>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0" name="テキスト ボックス 519"/>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1"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52015</xdr:rowOff>
    </xdr:from>
    <xdr:to>
      <xdr:col>85</xdr:col>
      <xdr:colOff>126364</xdr:colOff>
      <xdr:row>39</xdr:row>
      <xdr:rowOff>98878</xdr:rowOff>
    </xdr:to>
    <xdr:cxnSp macro="">
      <xdr:nvCxnSpPr>
        <xdr:cNvPr id="522" name="直線コネクタ 521"/>
        <xdr:cNvCxnSpPr/>
      </xdr:nvCxnSpPr>
      <xdr:spPr>
        <a:xfrm flipV="1">
          <a:off x="16317595" y="5366965"/>
          <a:ext cx="1269" cy="14184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23" name="災害復旧事業費最小値テキスト"/>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24" name="直線コネクタ 523"/>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170142</xdr:rowOff>
    </xdr:from>
    <xdr:ext cx="469744" cy="259045"/>
    <xdr:sp macro="" textlink="">
      <xdr:nvSpPr>
        <xdr:cNvPr id="525" name="災害復旧事業費最大値テキスト"/>
        <xdr:cNvSpPr txBox="1"/>
      </xdr:nvSpPr>
      <xdr:spPr>
        <a:xfrm>
          <a:off x="16370300" y="5142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52015</xdr:rowOff>
    </xdr:from>
    <xdr:to>
      <xdr:col>86</xdr:col>
      <xdr:colOff>25400</xdr:colOff>
      <xdr:row>31</xdr:row>
      <xdr:rowOff>52015</xdr:rowOff>
    </xdr:to>
    <xdr:cxnSp macro="">
      <xdr:nvCxnSpPr>
        <xdr:cNvPr id="526" name="直線コネクタ 525"/>
        <xdr:cNvCxnSpPr/>
      </xdr:nvCxnSpPr>
      <xdr:spPr>
        <a:xfrm>
          <a:off x="16230600" y="5366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12337</xdr:rowOff>
    </xdr:from>
    <xdr:to>
      <xdr:col>85</xdr:col>
      <xdr:colOff>127000</xdr:colOff>
      <xdr:row>36</xdr:row>
      <xdr:rowOff>106553</xdr:rowOff>
    </xdr:to>
    <xdr:cxnSp macro="">
      <xdr:nvCxnSpPr>
        <xdr:cNvPr id="527" name="直線コネクタ 526"/>
        <xdr:cNvCxnSpPr/>
      </xdr:nvCxnSpPr>
      <xdr:spPr>
        <a:xfrm flipV="1">
          <a:off x="15481300" y="6013087"/>
          <a:ext cx="838200" cy="265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54917</xdr:rowOff>
    </xdr:from>
    <xdr:ext cx="378565" cy="259045"/>
    <xdr:sp macro="" textlink="">
      <xdr:nvSpPr>
        <xdr:cNvPr id="528" name="災害復旧事業費平均値テキスト"/>
        <xdr:cNvSpPr txBox="1"/>
      </xdr:nvSpPr>
      <xdr:spPr>
        <a:xfrm>
          <a:off x="16370300" y="657001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76490</xdr:rowOff>
    </xdr:from>
    <xdr:to>
      <xdr:col>85</xdr:col>
      <xdr:colOff>177800</xdr:colOff>
      <xdr:row>39</xdr:row>
      <xdr:rowOff>6640</xdr:rowOff>
    </xdr:to>
    <xdr:sp macro="" textlink="">
      <xdr:nvSpPr>
        <xdr:cNvPr id="529" name="フローチャート: 判断 528"/>
        <xdr:cNvSpPr/>
      </xdr:nvSpPr>
      <xdr:spPr>
        <a:xfrm>
          <a:off x="16268700" y="6591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106553</xdr:rowOff>
    </xdr:from>
    <xdr:to>
      <xdr:col>81</xdr:col>
      <xdr:colOff>50800</xdr:colOff>
      <xdr:row>37</xdr:row>
      <xdr:rowOff>8255</xdr:rowOff>
    </xdr:to>
    <xdr:cxnSp macro="">
      <xdr:nvCxnSpPr>
        <xdr:cNvPr id="530" name="直線コネクタ 529"/>
        <xdr:cNvCxnSpPr/>
      </xdr:nvCxnSpPr>
      <xdr:spPr>
        <a:xfrm flipV="1">
          <a:off x="14592300" y="6278753"/>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70776</xdr:rowOff>
    </xdr:from>
    <xdr:to>
      <xdr:col>81</xdr:col>
      <xdr:colOff>101600</xdr:colOff>
      <xdr:row>39</xdr:row>
      <xdr:rowOff>926</xdr:rowOff>
    </xdr:to>
    <xdr:sp macro="" textlink="">
      <xdr:nvSpPr>
        <xdr:cNvPr id="531" name="フローチャート: 判断 530"/>
        <xdr:cNvSpPr/>
      </xdr:nvSpPr>
      <xdr:spPr>
        <a:xfrm>
          <a:off x="15430500" y="6585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38</xdr:row>
      <xdr:rowOff>163503</xdr:rowOff>
    </xdr:from>
    <xdr:ext cx="378565" cy="259045"/>
    <xdr:sp macro="" textlink="">
      <xdr:nvSpPr>
        <xdr:cNvPr id="532" name="テキスト ボックス 531"/>
        <xdr:cNvSpPr txBox="1"/>
      </xdr:nvSpPr>
      <xdr:spPr>
        <a:xfrm>
          <a:off x="15292017" y="66786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8255</xdr:rowOff>
    </xdr:from>
    <xdr:to>
      <xdr:col>76</xdr:col>
      <xdr:colOff>114300</xdr:colOff>
      <xdr:row>37</xdr:row>
      <xdr:rowOff>90224</xdr:rowOff>
    </xdr:to>
    <xdr:cxnSp macro="">
      <xdr:nvCxnSpPr>
        <xdr:cNvPr id="533" name="直線コネクタ 532"/>
        <xdr:cNvCxnSpPr/>
      </xdr:nvCxnSpPr>
      <xdr:spPr>
        <a:xfrm flipV="1">
          <a:off x="13703300" y="6351905"/>
          <a:ext cx="889000" cy="81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563</xdr:rowOff>
    </xdr:from>
    <xdr:to>
      <xdr:col>76</xdr:col>
      <xdr:colOff>165100</xdr:colOff>
      <xdr:row>38</xdr:row>
      <xdr:rowOff>102163</xdr:rowOff>
    </xdr:to>
    <xdr:sp macro="" textlink="">
      <xdr:nvSpPr>
        <xdr:cNvPr id="534" name="フローチャート: 判断 533"/>
        <xdr:cNvSpPr/>
      </xdr:nvSpPr>
      <xdr:spPr>
        <a:xfrm>
          <a:off x="14541500" y="651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93290</xdr:rowOff>
    </xdr:from>
    <xdr:ext cx="469744" cy="259045"/>
    <xdr:sp macro="" textlink="">
      <xdr:nvSpPr>
        <xdr:cNvPr id="535" name="テキスト ボックス 534"/>
        <xdr:cNvSpPr txBox="1"/>
      </xdr:nvSpPr>
      <xdr:spPr>
        <a:xfrm>
          <a:off x="14357428" y="66083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8908</xdr:rowOff>
    </xdr:from>
    <xdr:to>
      <xdr:col>71</xdr:col>
      <xdr:colOff>177800</xdr:colOff>
      <xdr:row>37</xdr:row>
      <xdr:rowOff>90224</xdr:rowOff>
    </xdr:to>
    <xdr:cxnSp macro="">
      <xdr:nvCxnSpPr>
        <xdr:cNvPr id="536" name="直線コネクタ 535"/>
        <xdr:cNvCxnSpPr/>
      </xdr:nvCxnSpPr>
      <xdr:spPr>
        <a:xfrm>
          <a:off x="12814300" y="6181108"/>
          <a:ext cx="889000" cy="252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118455</xdr:rowOff>
    </xdr:from>
    <xdr:to>
      <xdr:col>72</xdr:col>
      <xdr:colOff>38100</xdr:colOff>
      <xdr:row>38</xdr:row>
      <xdr:rowOff>48605</xdr:rowOff>
    </xdr:to>
    <xdr:sp macro="" textlink="">
      <xdr:nvSpPr>
        <xdr:cNvPr id="537" name="フローチャート: 判断 536"/>
        <xdr:cNvSpPr/>
      </xdr:nvSpPr>
      <xdr:spPr>
        <a:xfrm>
          <a:off x="13652500" y="6462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39732</xdr:rowOff>
    </xdr:from>
    <xdr:ext cx="469744" cy="259045"/>
    <xdr:sp macro="" textlink="">
      <xdr:nvSpPr>
        <xdr:cNvPr id="538" name="テキスト ボックス 537"/>
        <xdr:cNvSpPr txBox="1"/>
      </xdr:nvSpPr>
      <xdr:spPr>
        <a:xfrm>
          <a:off x="13468428" y="65548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154541</xdr:rowOff>
    </xdr:from>
    <xdr:to>
      <xdr:col>67</xdr:col>
      <xdr:colOff>101600</xdr:colOff>
      <xdr:row>38</xdr:row>
      <xdr:rowOff>84691</xdr:rowOff>
    </xdr:to>
    <xdr:sp macro="" textlink="">
      <xdr:nvSpPr>
        <xdr:cNvPr id="539" name="フローチャート: 判断 538"/>
        <xdr:cNvSpPr/>
      </xdr:nvSpPr>
      <xdr:spPr>
        <a:xfrm>
          <a:off x="12763500" y="6498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75818</xdr:rowOff>
    </xdr:from>
    <xdr:ext cx="469744" cy="259045"/>
    <xdr:sp macro="" textlink="">
      <xdr:nvSpPr>
        <xdr:cNvPr id="540" name="テキスト ボックス 539"/>
        <xdr:cNvSpPr txBox="1"/>
      </xdr:nvSpPr>
      <xdr:spPr>
        <a:xfrm>
          <a:off x="12579428" y="65909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1" name="テキスト ボックス 540"/>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2" name="テキスト ボックス 541"/>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3" name="テキスト ボックス 542"/>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4" name="テキスト ボックス 543"/>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5" name="テキスト ボックス 544"/>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132987</xdr:rowOff>
    </xdr:from>
    <xdr:to>
      <xdr:col>85</xdr:col>
      <xdr:colOff>177800</xdr:colOff>
      <xdr:row>35</xdr:row>
      <xdr:rowOff>63137</xdr:rowOff>
    </xdr:to>
    <xdr:sp macro="" textlink="">
      <xdr:nvSpPr>
        <xdr:cNvPr id="546" name="楕円 545"/>
        <xdr:cNvSpPr/>
      </xdr:nvSpPr>
      <xdr:spPr>
        <a:xfrm>
          <a:off x="16268700" y="5962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33</xdr:row>
      <xdr:rowOff>155864</xdr:rowOff>
    </xdr:from>
    <xdr:ext cx="469744" cy="259045"/>
    <xdr:sp macro="" textlink="">
      <xdr:nvSpPr>
        <xdr:cNvPr id="547" name="災害復旧事業費該当値テキスト"/>
        <xdr:cNvSpPr txBox="1"/>
      </xdr:nvSpPr>
      <xdr:spPr>
        <a:xfrm>
          <a:off x="16370300" y="5813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55753</xdr:rowOff>
    </xdr:from>
    <xdr:to>
      <xdr:col>81</xdr:col>
      <xdr:colOff>101600</xdr:colOff>
      <xdr:row>36</xdr:row>
      <xdr:rowOff>157353</xdr:rowOff>
    </xdr:to>
    <xdr:sp macro="" textlink="">
      <xdr:nvSpPr>
        <xdr:cNvPr id="548" name="楕円 547"/>
        <xdr:cNvSpPr/>
      </xdr:nvSpPr>
      <xdr:spPr>
        <a:xfrm>
          <a:off x="15430500" y="6227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35</xdr:row>
      <xdr:rowOff>2430</xdr:rowOff>
    </xdr:from>
    <xdr:ext cx="469744" cy="259045"/>
    <xdr:sp macro="" textlink="">
      <xdr:nvSpPr>
        <xdr:cNvPr id="549" name="テキスト ボックス 548"/>
        <xdr:cNvSpPr txBox="1"/>
      </xdr:nvSpPr>
      <xdr:spPr>
        <a:xfrm>
          <a:off x="15246428" y="60031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128905</xdr:rowOff>
    </xdr:from>
    <xdr:to>
      <xdr:col>76</xdr:col>
      <xdr:colOff>165100</xdr:colOff>
      <xdr:row>37</xdr:row>
      <xdr:rowOff>59055</xdr:rowOff>
    </xdr:to>
    <xdr:sp macro="" textlink="">
      <xdr:nvSpPr>
        <xdr:cNvPr id="550" name="楕円 549"/>
        <xdr:cNvSpPr/>
      </xdr:nvSpPr>
      <xdr:spPr>
        <a:xfrm>
          <a:off x="14541500" y="6301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35</xdr:row>
      <xdr:rowOff>75582</xdr:rowOff>
    </xdr:from>
    <xdr:ext cx="469744" cy="259045"/>
    <xdr:sp macro="" textlink="">
      <xdr:nvSpPr>
        <xdr:cNvPr id="551" name="テキスト ボックス 550"/>
        <xdr:cNvSpPr txBox="1"/>
      </xdr:nvSpPr>
      <xdr:spPr>
        <a:xfrm>
          <a:off x="14357428" y="6076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39424</xdr:rowOff>
    </xdr:from>
    <xdr:to>
      <xdr:col>72</xdr:col>
      <xdr:colOff>38100</xdr:colOff>
      <xdr:row>37</xdr:row>
      <xdr:rowOff>141024</xdr:rowOff>
    </xdr:to>
    <xdr:sp macro="" textlink="">
      <xdr:nvSpPr>
        <xdr:cNvPr id="552" name="楕円 551"/>
        <xdr:cNvSpPr/>
      </xdr:nvSpPr>
      <xdr:spPr>
        <a:xfrm>
          <a:off x="13652500" y="6383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35</xdr:row>
      <xdr:rowOff>157551</xdr:rowOff>
    </xdr:from>
    <xdr:ext cx="469744" cy="259045"/>
    <xdr:sp macro="" textlink="">
      <xdr:nvSpPr>
        <xdr:cNvPr id="553" name="テキスト ボックス 552"/>
        <xdr:cNvSpPr txBox="1"/>
      </xdr:nvSpPr>
      <xdr:spPr>
        <a:xfrm>
          <a:off x="13468428" y="61583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129558</xdr:rowOff>
    </xdr:from>
    <xdr:to>
      <xdr:col>67</xdr:col>
      <xdr:colOff>101600</xdr:colOff>
      <xdr:row>36</xdr:row>
      <xdr:rowOff>59708</xdr:rowOff>
    </xdr:to>
    <xdr:sp macro="" textlink="">
      <xdr:nvSpPr>
        <xdr:cNvPr id="554" name="楕円 553"/>
        <xdr:cNvSpPr/>
      </xdr:nvSpPr>
      <xdr:spPr>
        <a:xfrm>
          <a:off x="12763500" y="6130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34</xdr:row>
      <xdr:rowOff>76235</xdr:rowOff>
    </xdr:from>
    <xdr:ext cx="469744" cy="259045"/>
    <xdr:sp macro="" textlink="">
      <xdr:nvSpPr>
        <xdr:cNvPr id="555" name="テキスト ボックス 554"/>
        <xdr:cNvSpPr txBox="1"/>
      </xdr:nvSpPr>
      <xdr:spPr>
        <a:xfrm>
          <a:off x="12579428" y="5905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6" name="正方形/長方形 555"/>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7" name="正方形/長方形 556"/>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8" name="正方形/長方形 557"/>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9" name="正方形/長方形 558"/>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0" name="正方形/長方形 559"/>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1" name="正方形/長方形 560"/>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2" name="正方形/長方形 561"/>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3" name="正方形/長方形 562"/>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4" name="テキスト ボックス 563"/>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5" name="直線コネクタ 564"/>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6" name="直線コネクタ 565"/>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7" name="テキスト ボックス 566"/>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8" name="直線コネクタ 567"/>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9" name="テキスト ボックス 568"/>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0"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71" name="直線コネクタ 570"/>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2"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3" name="直線コネクタ 572"/>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4"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5" name="直線コネクタ 574"/>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6" name="直線コネクタ 575"/>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7"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8" name="フローチャート: 判断 577"/>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9" name="直線コネクタ 578"/>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80" name="フローチャート: 判断 579"/>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81" name="テキスト ボックス 580"/>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2" name="直線コネクタ 581"/>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3" name="フローチャート: 判断 582"/>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4" name="テキスト ボックス 583"/>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5" name="直線コネクタ 584"/>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6" name="フローチャート: 判断 585"/>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7" name="テキスト ボックス 586"/>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8" name="フローチャート: 判断 587"/>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9" name="テキスト ボックス 588"/>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0" name="テキスト ボックス 589"/>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1" name="テキスト ボックス 590"/>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2" name="テキスト ボックス 591"/>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3" name="テキスト ボックス 592"/>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4" name="テキスト ボックス 593"/>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5" name="楕円 594"/>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6"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7" name="楕円 596"/>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8" name="テキスト ボックス 597"/>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9" name="楕円 598"/>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600" name="テキスト ボックス 599"/>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1" name="楕円 600"/>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2" name="テキスト ボックス 601"/>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3" name="楕円 602"/>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4" name="テキスト ボックス 603"/>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5" name="正方形/長方形 604"/>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6" name="正方形/長方形 605"/>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7" name="正方形/長方形 606"/>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8" name="正方形/長方形 607"/>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9" name="正方形/長方形 608"/>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0" name="正方形/長方形 609"/>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1" name="正方形/長方形 610"/>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40,852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2" name="正方形/長方形 611"/>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3" name="テキスト ボックス 612"/>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4" name="直線コネクタ 613"/>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80</xdr:row>
      <xdr:rowOff>111777</xdr:rowOff>
    </xdr:from>
    <xdr:ext cx="531299" cy="259045"/>
    <xdr:sp macro="" textlink="">
      <xdr:nvSpPr>
        <xdr:cNvPr id="615" name="テキスト ボックス 614"/>
        <xdr:cNvSpPr txBox="1"/>
      </xdr:nvSpPr>
      <xdr:spPr>
        <a:xfrm>
          <a:off x="11914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44450</xdr:rowOff>
    </xdr:from>
    <xdr:to>
      <xdr:col>89</xdr:col>
      <xdr:colOff>177800</xdr:colOff>
      <xdr:row>79</xdr:row>
      <xdr:rowOff>44450</xdr:rowOff>
    </xdr:to>
    <xdr:cxnSp macro="">
      <xdr:nvCxnSpPr>
        <xdr:cNvPr id="616" name="直線コネクタ 615"/>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73677</xdr:rowOff>
    </xdr:from>
    <xdr:ext cx="531299" cy="259045"/>
    <xdr:sp macro="" textlink="">
      <xdr:nvSpPr>
        <xdr:cNvPr id="617" name="テキスト ボックス 616"/>
        <xdr:cNvSpPr txBox="1"/>
      </xdr:nvSpPr>
      <xdr:spPr>
        <a:xfrm>
          <a:off x="11914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8" name="直線コネクタ 617"/>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9" name="テキスト ボックス 618"/>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0" name="直線コネクタ 619"/>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1" name="テキスト ボックス 620"/>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2" name="直線コネクタ 621"/>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23" name="テキスト ボックス 622"/>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4" name="直線コネクタ 623"/>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25" name="テキスト ボックス 624"/>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6" name="直線コネクタ 625"/>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7" name="テキスト ボックス 626"/>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8"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150025</xdr:rowOff>
    </xdr:from>
    <xdr:to>
      <xdr:col>85</xdr:col>
      <xdr:colOff>126364</xdr:colOff>
      <xdr:row>79</xdr:row>
      <xdr:rowOff>2693</xdr:rowOff>
    </xdr:to>
    <xdr:cxnSp macro="">
      <xdr:nvCxnSpPr>
        <xdr:cNvPr id="629" name="直線コネクタ 628"/>
        <xdr:cNvCxnSpPr/>
      </xdr:nvCxnSpPr>
      <xdr:spPr>
        <a:xfrm flipV="1">
          <a:off x="16317595" y="12322975"/>
          <a:ext cx="1269" cy="12242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6520</xdr:rowOff>
    </xdr:from>
    <xdr:ext cx="534377" cy="259045"/>
    <xdr:sp macro="" textlink="">
      <xdr:nvSpPr>
        <xdr:cNvPr id="630" name="公債費最小値テキスト"/>
        <xdr:cNvSpPr txBox="1"/>
      </xdr:nvSpPr>
      <xdr:spPr>
        <a:xfrm>
          <a:off x="16370300" y="13551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41,096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2693</xdr:rowOff>
    </xdr:from>
    <xdr:to>
      <xdr:col>86</xdr:col>
      <xdr:colOff>25400</xdr:colOff>
      <xdr:row>79</xdr:row>
      <xdr:rowOff>2693</xdr:rowOff>
    </xdr:to>
    <xdr:cxnSp macro="">
      <xdr:nvCxnSpPr>
        <xdr:cNvPr id="631" name="直線コネクタ 630"/>
        <xdr:cNvCxnSpPr/>
      </xdr:nvCxnSpPr>
      <xdr:spPr>
        <a:xfrm>
          <a:off x="16230600" y="13547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96702</xdr:rowOff>
    </xdr:from>
    <xdr:ext cx="534377" cy="259045"/>
    <xdr:sp macro="" textlink="">
      <xdr:nvSpPr>
        <xdr:cNvPr id="632" name="公債費最大値テキスト"/>
        <xdr:cNvSpPr txBox="1"/>
      </xdr:nvSpPr>
      <xdr:spPr>
        <a:xfrm>
          <a:off x="16370300" y="12098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73,229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150025</xdr:rowOff>
    </xdr:from>
    <xdr:to>
      <xdr:col>86</xdr:col>
      <xdr:colOff>25400</xdr:colOff>
      <xdr:row>71</xdr:row>
      <xdr:rowOff>150025</xdr:rowOff>
    </xdr:to>
    <xdr:cxnSp macro="">
      <xdr:nvCxnSpPr>
        <xdr:cNvPr id="633" name="直線コネクタ 632"/>
        <xdr:cNvCxnSpPr/>
      </xdr:nvCxnSpPr>
      <xdr:spPr>
        <a:xfrm>
          <a:off x="16230600" y="123229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69748</xdr:rowOff>
    </xdr:from>
    <xdr:to>
      <xdr:col>85</xdr:col>
      <xdr:colOff>127000</xdr:colOff>
      <xdr:row>78</xdr:row>
      <xdr:rowOff>42507</xdr:rowOff>
    </xdr:to>
    <xdr:cxnSp macro="">
      <xdr:nvCxnSpPr>
        <xdr:cNvPr id="634" name="直線コネクタ 633"/>
        <xdr:cNvCxnSpPr/>
      </xdr:nvCxnSpPr>
      <xdr:spPr>
        <a:xfrm>
          <a:off x="15481300" y="13271398"/>
          <a:ext cx="838200" cy="144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45826</xdr:rowOff>
    </xdr:from>
    <xdr:ext cx="534377" cy="259045"/>
    <xdr:sp macro="" textlink="">
      <xdr:nvSpPr>
        <xdr:cNvPr id="635" name="公債費平均値テキスト"/>
        <xdr:cNvSpPr txBox="1"/>
      </xdr:nvSpPr>
      <xdr:spPr>
        <a:xfrm>
          <a:off x="16370300" y="127331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22949</xdr:rowOff>
    </xdr:from>
    <xdr:to>
      <xdr:col>85</xdr:col>
      <xdr:colOff>177800</xdr:colOff>
      <xdr:row>75</xdr:row>
      <xdr:rowOff>124549</xdr:rowOff>
    </xdr:to>
    <xdr:sp macro="" textlink="">
      <xdr:nvSpPr>
        <xdr:cNvPr id="636" name="フローチャート: 判断 635"/>
        <xdr:cNvSpPr/>
      </xdr:nvSpPr>
      <xdr:spPr>
        <a:xfrm>
          <a:off x="16268700" y="12881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69748</xdr:rowOff>
    </xdr:from>
    <xdr:to>
      <xdr:col>81</xdr:col>
      <xdr:colOff>50800</xdr:colOff>
      <xdr:row>77</xdr:row>
      <xdr:rowOff>120765</xdr:rowOff>
    </xdr:to>
    <xdr:cxnSp macro="">
      <xdr:nvCxnSpPr>
        <xdr:cNvPr id="637" name="直線コネクタ 636"/>
        <xdr:cNvCxnSpPr/>
      </xdr:nvCxnSpPr>
      <xdr:spPr>
        <a:xfrm flipV="1">
          <a:off x="14592300" y="13271398"/>
          <a:ext cx="889000" cy="51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74</xdr:row>
      <xdr:rowOff>168453</xdr:rowOff>
    </xdr:from>
    <xdr:to>
      <xdr:col>81</xdr:col>
      <xdr:colOff>101600</xdr:colOff>
      <xdr:row>75</xdr:row>
      <xdr:rowOff>98603</xdr:rowOff>
    </xdr:to>
    <xdr:sp macro="" textlink="">
      <xdr:nvSpPr>
        <xdr:cNvPr id="638" name="フローチャート: 判断 637"/>
        <xdr:cNvSpPr/>
      </xdr:nvSpPr>
      <xdr:spPr>
        <a:xfrm>
          <a:off x="15430500" y="12855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115130</xdr:rowOff>
    </xdr:from>
    <xdr:ext cx="534377" cy="259045"/>
    <xdr:sp macro="" textlink="">
      <xdr:nvSpPr>
        <xdr:cNvPr id="639" name="テキスト ボックス 638"/>
        <xdr:cNvSpPr txBox="1"/>
      </xdr:nvSpPr>
      <xdr:spPr>
        <a:xfrm>
          <a:off x="15214111" y="12630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120765</xdr:rowOff>
    </xdr:from>
    <xdr:to>
      <xdr:col>76</xdr:col>
      <xdr:colOff>114300</xdr:colOff>
      <xdr:row>77</xdr:row>
      <xdr:rowOff>127318</xdr:rowOff>
    </xdr:to>
    <xdr:cxnSp macro="">
      <xdr:nvCxnSpPr>
        <xdr:cNvPr id="640" name="直線コネクタ 639"/>
        <xdr:cNvCxnSpPr/>
      </xdr:nvCxnSpPr>
      <xdr:spPr>
        <a:xfrm flipV="1">
          <a:off x="13703300" y="13322415"/>
          <a:ext cx="889000" cy="6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88595</xdr:rowOff>
    </xdr:from>
    <xdr:to>
      <xdr:col>76</xdr:col>
      <xdr:colOff>165100</xdr:colOff>
      <xdr:row>76</xdr:row>
      <xdr:rowOff>18746</xdr:rowOff>
    </xdr:to>
    <xdr:sp macro="" textlink="">
      <xdr:nvSpPr>
        <xdr:cNvPr id="641" name="フローチャート: 判断 640"/>
        <xdr:cNvSpPr/>
      </xdr:nvSpPr>
      <xdr:spPr>
        <a:xfrm>
          <a:off x="14541500" y="1294734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35272</xdr:rowOff>
    </xdr:from>
    <xdr:ext cx="534377" cy="259045"/>
    <xdr:sp macro="" textlink="">
      <xdr:nvSpPr>
        <xdr:cNvPr id="642" name="テキスト ボックス 641"/>
        <xdr:cNvSpPr txBox="1"/>
      </xdr:nvSpPr>
      <xdr:spPr>
        <a:xfrm>
          <a:off x="14325111" y="12722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127318</xdr:rowOff>
    </xdr:from>
    <xdr:to>
      <xdr:col>71</xdr:col>
      <xdr:colOff>177800</xdr:colOff>
      <xdr:row>77</xdr:row>
      <xdr:rowOff>131547</xdr:rowOff>
    </xdr:to>
    <xdr:cxnSp macro="">
      <xdr:nvCxnSpPr>
        <xdr:cNvPr id="643" name="直線コネクタ 642"/>
        <xdr:cNvCxnSpPr/>
      </xdr:nvCxnSpPr>
      <xdr:spPr>
        <a:xfrm flipV="1">
          <a:off x="12814300" y="13328968"/>
          <a:ext cx="889000" cy="4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28131</xdr:rowOff>
    </xdr:from>
    <xdr:to>
      <xdr:col>72</xdr:col>
      <xdr:colOff>38100</xdr:colOff>
      <xdr:row>75</xdr:row>
      <xdr:rowOff>129731</xdr:rowOff>
    </xdr:to>
    <xdr:sp macro="" textlink="">
      <xdr:nvSpPr>
        <xdr:cNvPr id="644" name="フローチャート: 判断 643"/>
        <xdr:cNvSpPr/>
      </xdr:nvSpPr>
      <xdr:spPr>
        <a:xfrm>
          <a:off x="13652500" y="12886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146258</xdr:rowOff>
    </xdr:from>
    <xdr:ext cx="534377" cy="259045"/>
    <xdr:sp macro="" textlink="">
      <xdr:nvSpPr>
        <xdr:cNvPr id="645" name="テキスト ボックス 644"/>
        <xdr:cNvSpPr txBox="1"/>
      </xdr:nvSpPr>
      <xdr:spPr>
        <a:xfrm>
          <a:off x="13436111" y="12662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143611</xdr:rowOff>
    </xdr:from>
    <xdr:to>
      <xdr:col>67</xdr:col>
      <xdr:colOff>101600</xdr:colOff>
      <xdr:row>75</xdr:row>
      <xdr:rowOff>73761</xdr:rowOff>
    </xdr:to>
    <xdr:sp macro="" textlink="">
      <xdr:nvSpPr>
        <xdr:cNvPr id="646" name="フローチャート: 判断 645"/>
        <xdr:cNvSpPr/>
      </xdr:nvSpPr>
      <xdr:spPr>
        <a:xfrm>
          <a:off x="12763500" y="12830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90288</xdr:rowOff>
    </xdr:from>
    <xdr:ext cx="534377" cy="259045"/>
    <xdr:sp macro="" textlink="">
      <xdr:nvSpPr>
        <xdr:cNvPr id="647" name="テキスト ボックス 646"/>
        <xdr:cNvSpPr txBox="1"/>
      </xdr:nvSpPr>
      <xdr:spPr>
        <a:xfrm>
          <a:off x="12547111" y="12606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8" name="テキスト ボックス 647"/>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9" name="テキスト ボックス 648"/>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0" name="テキスト ボックス 649"/>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1" name="テキスト ボックス 650"/>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2" name="テキスト ボックス 651"/>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163157</xdr:rowOff>
    </xdr:from>
    <xdr:to>
      <xdr:col>85</xdr:col>
      <xdr:colOff>177800</xdr:colOff>
      <xdr:row>78</xdr:row>
      <xdr:rowOff>93307</xdr:rowOff>
    </xdr:to>
    <xdr:sp macro="" textlink="">
      <xdr:nvSpPr>
        <xdr:cNvPr id="653" name="楕円 652"/>
        <xdr:cNvSpPr/>
      </xdr:nvSpPr>
      <xdr:spPr>
        <a:xfrm>
          <a:off x="16268700" y="13364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141584</xdr:rowOff>
    </xdr:from>
    <xdr:ext cx="534377" cy="259045"/>
    <xdr:sp macro="" textlink="">
      <xdr:nvSpPr>
        <xdr:cNvPr id="654" name="公債費該当値テキスト"/>
        <xdr:cNvSpPr txBox="1"/>
      </xdr:nvSpPr>
      <xdr:spPr>
        <a:xfrm>
          <a:off x="16370300" y="13343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18948</xdr:rowOff>
    </xdr:from>
    <xdr:to>
      <xdr:col>81</xdr:col>
      <xdr:colOff>101600</xdr:colOff>
      <xdr:row>77</xdr:row>
      <xdr:rowOff>120548</xdr:rowOff>
    </xdr:to>
    <xdr:sp macro="" textlink="">
      <xdr:nvSpPr>
        <xdr:cNvPr id="655" name="楕円 654"/>
        <xdr:cNvSpPr/>
      </xdr:nvSpPr>
      <xdr:spPr>
        <a:xfrm>
          <a:off x="15430500" y="13220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111675</xdr:rowOff>
    </xdr:from>
    <xdr:ext cx="534377" cy="259045"/>
    <xdr:sp macro="" textlink="">
      <xdr:nvSpPr>
        <xdr:cNvPr id="656" name="テキスト ボックス 655"/>
        <xdr:cNvSpPr txBox="1"/>
      </xdr:nvSpPr>
      <xdr:spPr>
        <a:xfrm>
          <a:off x="15214111" y="13313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69965</xdr:rowOff>
    </xdr:from>
    <xdr:to>
      <xdr:col>76</xdr:col>
      <xdr:colOff>165100</xdr:colOff>
      <xdr:row>78</xdr:row>
      <xdr:rowOff>115</xdr:rowOff>
    </xdr:to>
    <xdr:sp macro="" textlink="">
      <xdr:nvSpPr>
        <xdr:cNvPr id="657" name="楕円 656"/>
        <xdr:cNvSpPr/>
      </xdr:nvSpPr>
      <xdr:spPr>
        <a:xfrm>
          <a:off x="14541500" y="13271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162692</xdr:rowOff>
    </xdr:from>
    <xdr:ext cx="534377" cy="259045"/>
    <xdr:sp macro="" textlink="">
      <xdr:nvSpPr>
        <xdr:cNvPr id="658" name="テキスト ボックス 657"/>
        <xdr:cNvSpPr txBox="1"/>
      </xdr:nvSpPr>
      <xdr:spPr>
        <a:xfrm>
          <a:off x="14325111" y="13364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76518</xdr:rowOff>
    </xdr:from>
    <xdr:to>
      <xdr:col>72</xdr:col>
      <xdr:colOff>38100</xdr:colOff>
      <xdr:row>78</xdr:row>
      <xdr:rowOff>6668</xdr:rowOff>
    </xdr:to>
    <xdr:sp macro="" textlink="">
      <xdr:nvSpPr>
        <xdr:cNvPr id="659" name="楕円 658"/>
        <xdr:cNvSpPr/>
      </xdr:nvSpPr>
      <xdr:spPr>
        <a:xfrm>
          <a:off x="13652500" y="1327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169245</xdr:rowOff>
    </xdr:from>
    <xdr:ext cx="534377" cy="259045"/>
    <xdr:sp macro="" textlink="">
      <xdr:nvSpPr>
        <xdr:cNvPr id="660" name="テキスト ボックス 659"/>
        <xdr:cNvSpPr txBox="1"/>
      </xdr:nvSpPr>
      <xdr:spPr>
        <a:xfrm>
          <a:off x="13436111" y="13370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80747</xdr:rowOff>
    </xdr:from>
    <xdr:to>
      <xdr:col>67</xdr:col>
      <xdr:colOff>101600</xdr:colOff>
      <xdr:row>78</xdr:row>
      <xdr:rowOff>10897</xdr:rowOff>
    </xdr:to>
    <xdr:sp macro="" textlink="">
      <xdr:nvSpPr>
        <xdr:cNvPr id="661" name="楕円 660"/>
        <xdr:cNvSpPr/>
      </xdr:nvSpPr>
      <xdr:spPr>
        <a:xfrm>
          <a:off x="12763500" y="13282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2024</xdr:rowOff>
    </xdr:from>
    <xdr:ext cx="534377" cy="259045"/>
    <xdr:sp macro="" textlink="">
      <xdr:nvSpPr>
        <xdr:cNvPr id="662" name="テキスト ボックス 661"/>
        <xdr:cNvSpPr txBox="1"/>
      </xdr:nvSpPr>
      <xdr:spPr>
        <a:xfrm>
          <a:off x="12547111" y="13375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3" name="正方形/長方形 66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4" name="正方形/長方形 663"/>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5" name="正方形/長方形 664"/>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6" name="正方形/長方形 665"/>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7" name="正方形/長方形 666"/>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8" name="正方形/長方形 667"/>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9" name="正方形/長方形 668"/>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0" name="正方形/長方形 669"/>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1" name="テキスト ボックス 670"/>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2" name="直線コネクタ 671"/>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3" name="直線コネクタ 672"/>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4" name="テキスト ボックス 673"/>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5" name="直線コネクタ 674"/>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96</xdr:row>
      <xdr:rowOff>35577</xdr:rowOff>
    </xdr:from>
    <xdr:ext cx="467179" cy="259045"/>
    <xdr:sp macro="" textlink="">
      <xdr:nvSpPr>
        <xdr:cNvPr id="676" name="テキスト ボックス 675"/>
        <xdr:cNvSpPr txBox="1"/>
      </xdr:nvSpPr>
      <xdr:spPr>
        <a:xfrm>
          <a:off x="11978821" y="1649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7" name="直線コネクタ 676"/>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8" name="テキスト ボックス 677"/>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9" name="直線コネクタ 678"/>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0" name="テキスト ボックス 679"/>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1" name="直線コネクタ 680"/>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82" name="テキスト ボックス 681"/>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3" name="直線コネクタ 682"/>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84" name="テキスト ボックス 683"/>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5"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89</xdr:row>
      <xdr:rowOff>129718</xdr:rowOff>
    </xdr:from>
    <xdr:to>
      <xdr:col>85</xdr:col>
      <xdr:colOff>126364</xdr:colOff>
      <xdr:row>98</xdr:row>
      <xdr:rowOff>87122</xdr:rowOff>
    </xdr:to>
    <xdr:cxnSp macro="">
      <xdr:nvCxnSpPr>
        <xdr:cNvPr id="686" name="直線コネクタ 685"/>
        <xdr:cNvCxnSpPr/>
      </xdr:nvCxnSpPr>
      <xdr:spPr>
        <a:xfrm flipV="1">
          <a:off x="16317595" y="15388768"/>
          <a:ext cx="1269" cy="15004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90949</xdr:rowOff>
    </xdr:from>
    <xdr:ext cx="469744" cy="259045"/>
    <xdr:sp macro="" textlink="">
      <xdr:nvSpPr>
        <xdr:cNvPr id="687" name="積立金最小値テキスト"/>
        <xdr:cNvSpPr txBox="1"/>
      </xdr:nvSpPr>
      <xdr:spPr>
        <a:xfrm>
          <a:off x="16370300" y="16893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87122</xdr:rowOff>
    </xdr:from>
    <xdr:to>
      <xdr:col>86</xdr:col>
      <xdr:colOff>25400</xdr:colOff>
      <xdr:row>98</xdr:row>
      <xdr:rowOff>87122</xdr:rowOff>
    </xdr:to>
    <xdr:cxnSp macro="">
      <xdr:nvCxnSpPr>
        <xdr:cNvPr id="688" name="直線コネクタ 687"/>
        <xdr:cNvCxnSpPr/>
      </xdr:nvCxnSpPr>
      <xdr:spPr>
        <a:xfrm>
          <a:off x="16230600" y="168892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76395</xdr:rowOff>
    </xdr:from>
    <xdr:ext cx="534377" cy="259045"/>
    <xdr:sp macro="" textlink="">
      <xdr:nvSpPr>
        <xdr:cNvPr id="689" name="積立金最大値テキスト"/>
        <xdr:cNvSpPr txBox="1"/>
      </xdr:nvSpPr>
      <xdr:spPr>
        <a:xfrm>
          <a:off x="16370300" y="15163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21,381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89</xdr:row>
      <xdr:rowOff>129718</xdr:rowOff>
    </xdr:from>
    <xdr:to>
      <xdr:col>86</xdr:col>
      <xdr:colOff>25400</xdr:colOff>
      <xdr:row>89</xdr:row>
      <xdr:rowOff>129718</xdr:rowOff>
    </xdr:to>
    <xdr:cxnSp macro="">
      <xdr:nvCxnSpPr>
        <xdr:cNvPr id="690" name="直線コネクタ 689"/>
        <xdr:cNvCxnSpPr/>
      </xdr:nvCxnSpPr>
      <xdr:spPr>
        <a:xfrm>
          <a:off x="16230600" y="15388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91</xdr:row>
      <xdr:rowOff>103887</xdr:rowOff>
    </xdr:from>
    <xdr:to>
      <xdr:col>85</xdr:col>
      <xdr:colOff>127000</xdr:colOff>
      <xdr:row>95</xdr:row>
      <xdr:rowOff>98933</xdr:rowOff>
    </xdr:to>
    <xdr:cxnSp macro="">
      <xdr:nvCxnSpPr>
        <xdr:cNvPr id="691" name="直線コネクタ 690"/>
        <xdr:cNvCxnSpPr/>
      </xdr:nvCxnSpPr>
      <xdr:spPr>
        <a:xfrm>
          <a:off x="15481300" y="15705837"/>
          <a:ext cx="838200" cy="680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93</xdr:row>
      <xdr:rowOff>131436</xdr:rowOff>
    </xdr:from>
    <xdr:ext cx="469744" cy="259045"/>
    <xdr:sp macro="" textlink="">
      <xdr:nvSpPr>
        <xdr:cNvPr id="692" name="積立金平均値テキスト"/>
        <xdr:cNvSpPr txBox="1"/>
      </xdr:nvSpPr>
      <xdr:spPr>
        <a:xfrm>
          <a:off x="16370300" y="1607628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108559</xdr:rowOff>
    </xdr:from>
    <xdr:to>
      <xdr:col>85</xdr:col>
      <xdr:colOff>177800</xdr:colOff>
      <xdr:row>95</xdr:row>
      <xdr:rowOff>38709</xdr:rowOff>
    </xdr:to>
    <xdr:sp macro="" textlink="">
      <xdr:nvSpPr>
        <xdr:cNvPr id="693" name="フローチャート: 判断 692"/>
        <xdr:cNvSpPr/>
      </xdr:nvSpPr>
      <xdr:spPr>
        <a:xfrm>
          <a:off x="16268700" y="16224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91</xdr:row>
      <xdr:rowOff>103887</xdr:rowOff>
    </xdr:from>
    <xdr:to>
      <xdr:col>81</xdr:col>
      <xdr:colOff>50800</xdr:colOff>
      <xdr:row>95</xdr:row>
      <xdr:rowOff>1321</xdr:rowOff>
    </xdr:to>
    <xdr:cxnSp macro="">
      <xdr:nvCxnSpPr>
        <xdr:cNvPr id="694" name="直線コネクタ 693"/>
        <xdr:cNvCxnSpPr/>
      </xdr:nvCxnSpPr>
      <xdr:spPr>
        <a:xfrm flipV="1">
          <a:off x="14592300" y="15705837"/>
          <a:ext cx="889000" cy="5832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93</xdr:row>
      <xdr:rowOff>130124</xdr:rowOff>
    </xdr:from>
    <xdr:to>
      <xdr:col>81</xdr:col>
      <xdr:colOff>101600</xdr:colOff>
      <xdr:row>94</xdr:row>
      <xdr:rowOff>60274</xdr:rowOff>
    </xdr:to>
    <xdr:sp macro="" textlink="">
      <xdr:nvSpPr>
        <xdr:cNvPr id="695" name="フローチャート: 判断 694"/>
        <xdr:cNvSpPr/>
      </xdr:nvSpPr>
      <xdr:spPr>
        <a:xfrm>
          <a:off x="15430500" y="16074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51401</xdr:rowOff>
    </xdr:from>
    <xdr:ext cx="534377" cy="259045"/>
    <xdr:sp macro="" textlink="">
      <xdr:nvSpPr>
        <xdr:cNvPr id="696" name="テキスト ボックス 695"/>
        <xdr:cNvSpPr txBox="1"/>
      </xdr:nvSpPr>
      <xdr:spPr>
        <a:xfrm>
          <a:off x="15214111" y="16167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93</xdr:row>
      <xdr:rowOff>68453</xdr:rowOff>
    </xdr:from>
    <xdr:to>
      <xdr:col>76</xdr:col>
      <xdr:colOff>114300</xdr:colOff>
      <xdr:row>95</xdr:row>
      <xdr:rowOff>1321</xdr:rowOff>
    </xdr:to>
    <xdr:cxnSp macro="">
      <xdr:nvCxnSpPr>
        <xdr:cNvPr id="697" name="直線コネクタ 696"/>
        <xdr:cNvCxnSpPr/>
      </xdr:nvCxnSpPr>
      <xdr:spPr>
        <a:xfrm>
          <a:off x="13703300" y="16013303"/>
          <a:ext cx="889000" cy="275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34874</xdr:rowOff>
    </xdr:from>
    <xdr:to>
      <xdr:col>76</xdr:col>
      <xdr:colOff>165100</xdr:colOff>
      <xdr:row>97</xdr:row>
      <xdr:rowOff>136474</xdr:rowOff>
    </xdr:to>
    <xdr:sp macro="" textlink="">
      <xdr:nvSpPr>
        <xdr:cNvPr id="698" name="フローチャート: 判断 697"/>
        <xdr:cNvSpPr/>
      </xdr:nvSpPr>
      <xdr:spPr>
        <a:xfrm>
          <a:off x="14541500" y="16665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97</xdr:row>
      <xdr:rowOff>127601</xdr:rowOff>
    </xdr:from>
    <xdr:ext cx="469744" cy="259045"/>
    <xdr:sp macro="" textlink="">
      <xdr:nvSpPr>
        <xdr:cNvPr id="699" name="テキスト ボックス 698"/>
        <xdr:cNvSpPr txBox="1"/>
      </xdr:nvSpPr>
      <xdr:spPr>
        <a:xfrm>
          <a:off x="14357428" y="167582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93</xdr:row>
      <xdr:rowOff>68453</xdr:rowOff>
    </xdr:from>
    <xdr:to>
      <xdr:col>71</xdr:col>
      <xdr:colOff>177800</xdr:colOff>
      <xdr:row>94</xdr:row>
      <xdr:rowOff>33173</xdr:rowOff>
    </xdr:to>
    <xdr:cxnSp macro="">
      <xdr:nvCxnSpPr>
        <xdr:cNvPr id="700" name="直線コネクタ 699"/>
        <xdr:cNvCxnSpPr/>
      </xdr:nvCxnSpPr>
      <xdr:spPr>
        <a:xfrm flipV="1">
          <a:off x="12814300" y="16013303"/>
          <a:ext cx="889000" cy="136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116484</xdr:rowOff>
    </xdr:from>
    <xdr:to>
      <xdr:col>72</xdr:col>
      <xdr:colOff>38100</xdr:colOff>
      <xdr:row>97</xdr:row>
      <xdr:rowOff>46634</xdr:rowOff>
    </xdr:to>
    <xdr:sp macro="" textlink="">
      <xdr:nvSpPr>
        <xdr:cNvPr id="701" name="フローチャート: 判断 700"/>
        <xdr:cNvSpPr/>
      </xdr:nvSpPr>
      <xdr:spPr>
        <a:xfrm>
          <a:off x="13652500" y="16575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97</xdr:row>
      <xdr:rowOff>37761</xdr:rowOff>
    </xdr:from>
    <xdr:ext cx="469744" cy="259045"/>
    <xdr:sp macro="" textlink="">
      <xdr:nvSpPr>
        <xdr:cNvPr id="702" name="テキスト ボックス 701"/>
        <xdr:cNvSpPr txBox="1"/>
      </xdr:nvSpPr>
      <xdr:spPr>
        <a:xfrm>
          <a:off x="13468428" y="16668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3784</xdr:rowOff>
    </xdr:from>
    <xdr:to>
      <xdr:col>67</xdr:col>
      <xdr:colOff>101600</xdr:colOff>
      <xdr:row>97</xdr:row>
      <xdr:rowOff>105384</xdr:rowOff>
    </xdr:to>
    <xdr:sp macro="" textlink="">
      <xdr:nvSpPr>
        <xdr:cNvPr id="703" name="フローチャート: 判断 702"/>
        <xdr:cNvSpPr/>
      </xdr:nvSpPr>
      <xdr:spPr>
        <a:xfrm>
          <a:off x="12763500" y="16634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97</xdr:row>
      <xdr:rowOff>96511</xdr:rowOff>
    </xdr:from>
    <xdr:ext cx="469744" cy="259045"/>
    <xdr:sp macro="" textlink="">
      <xdr:nvSpPr>
        <xdr:cNvPr id="704" name="テキスト ボックス 703"/>
        <xdr:cNvSpPr txBox="1"/>
      </xdr:nvSpPr>
      <xdr:spPr>
        <a:xfrm>
          <a:off x="12579428" y="167271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5" name="テキスト ボックス 704"/>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6" name="テキスト ボックス 705"/>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7" name="テキスト ボックス 706"/>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8" name="テキスト ボックス 707"/>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9" name="テキスト ボックス 708"/>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48133</xdr:rowOff>
    </xdr:from>
    <xdr:to>
      <xdr:col>85</xdr:col>
      <xdr:colOff>177800</xdr:colOff>
      <xdr:row>95</xdr:row>
      <xdr:rowOff>149733</xdr:rowOff>
    </xdr:to>
    <xdr:sp macro="" textlink="">
      <xdr:nvSpPr>
        <xdr:cNvPr id="710" name="楕円 709"/>
        <xdr:cNvSpPr/>
      </xdr:nvSpPr>
      <xdr:spPr>
        <a:xfrm>
          <a:off x="16268700" y="16335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26560</xdr:rowOff>
    </xdr:from>
    <xdr:ext cx="469744" cy="259045"/>
    <xdr:sp macro="" textlink="">
      <xdr:nvSpPr>
        <xdr:cNvPr id="711" name="積立金該当値テキスト"/>
        <xdr:cNvSpPr txBox="1"/>
      </xdr:nvSpPr>
      <xdr:spPr>
        <a:xfrm>
          <a:off x="16370300" y="163143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91</xdr:row>
      <xdr:rowOff>53087</xdr:rowOff>
    </xdr:from>
    <xdr:to>
      <xdr:col>81</xdr:col>
      <xdr:colOff>101600</xdr:colOff>
      <xdr:row>91</xdr:row>
      <xdr:rowOff>154687</xdr:rowOff>
    </xdr:to>
    <xdr:sp macro="" textlink="">
      <xdr:nvSpPr>
        <xdr:cNvPr id="712" name="楕円 711"/>
        <xdr:cNvSpPr/>
      </xdr:nvSpPr>
      <xdr:spPr>
        <a:xfrm>
          <a:off x="15430500" y="15655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89</xdr:row>
      <xdr:rowOff>171214</xdr:rowOff>
    </xdr:from>
    <xdr:ext cx="534377" cy="259045"/>
    <xdr:sp macro="" textlink="">
      <xdr:nvSpPr>
        <xdr:cNvPr id="713" name="テキスト ボックス 712"/>
        <xdr:cNvSpPr txBox="1"/>
      </xdr:nvSpPr>
      <xdr:spPr>
        <a:xfrm>
          <a:off x="15214111" y="15430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121971</xdr:rowOff>
    </xdr:from>
    <xdr:to>
      <xdr:col>76</xdr:col>
      <xdr:colOff>165100</xdr:colOff>
      <xdr:row>95</xdr:row>
      <xdr:rowOff>52121</xdr:rowOff>
    </xdr:to>
    <xdr:sp macro="" textlink="">
      <xdr:nvSpPr>
        <xdr:cNvPr id="714" name="楕円 713"/>
        <xdr:cNvSpPr/>
      </xdr:nvSpPr>
      <xdr:spPr>
        <a:xfrm>
          <a:off x="14541500" y="16238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93</xdr:row>
      <xdr:rowOff>68648</xdr:rowOff>
    </xdr:from>
    <xdr:ext cx="469744" cy="259045"/>
    <xdr:sp macro="" textlink="">
      <xdr:nvSpPr>
        <xdr:cNvPr id="715" name="テキスト ボックス 714"/>
        <xdr:cNvSpPr txBox="1"/>
      </xdr:nvSpPr>
      <xdr:spPr>
        <a:xfrm>
          <a:off x="14357428" y="16013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93</xdr:row>
      <xdr:rowOff>17653</xdr:rowOff>
    </xdr:from>
    <xdr:to>
      <xdr:col>72</xdr:col>
      <xdr:colOff>38100</xdr:colOff>
      <xdr:row>93</xdr:row>
      <xdr:rowOff>119253</xdr:rowOff>
    </xdr:to>
    <xdr:sp macro="" textlink="">
      <xdr:nvSpPr>
        <xdr:cNvPr id="716" name="楕円 715"/>
        <xdr:cNvSpPr/>
      </xdr:nvSpPr>
      <xdr:spPr>
        <a:xfrm>
          <a:off x="13652500" y="15962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91</xdr:row>
      <xdr:rowOff>135780</xdr:rowOff>
    </xdr:from>
    <xdr:ext cx="534377" cy="259045"/>
    <xdr:sp macro="" textlink="">
      <xdr:nvSpPr>
        <xdr:cNvPr id="717" name="テキスト ボックス 716"/>
        <xdr:cNvSpPr txBox="1"/>
      </xdr:nvSpPr>
      <xdr:spPr>
        <a:xfrm>
          <a:off x="13436111" y="15737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93</xdr:row>
      <xdr:rowOff>153823</xdr:rowOff>
    </xdr:from>
    <xdr:to>
      <xdr:col>67</xdr:col>
      <xdr:colOff>101600</xdr:colOff>
      <xdr:row>94</xdr:row>
      <xdr:rowOff>83973</xdr:rowOff>
    </xdr:to>
    <xdr:sp macro="" textlink="">
      <xdr:nvSpPr>
        <xdr:cNvPr id="718" name="楕円 717"/>
        <xdr:cNvSpPr/>
      </xdr:nvSpPr>
      <xdr:spPr>
        <a:xfrm>
          <a:off x="12763500" y="16098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92</xdr:row>
      <xdr:rowOff>100500</xdr:rowOff>
    </xdr:from>
    <xdr:ext cx="534377" cy="259045"/>
    <xdr:sp macro="" textlink="">
      <xdr:nvSpPr>
        <xdr:cNvPr id="719" name="テキスト ボックス 718"/>
        <xdr:cNvSpPr txBox="1"/>
      </xdr:nvSpPr>
      <xdr:spPr>
        <a:xfrm>
          <a:off x="12547111" y="15873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0" name="正方形/長方形 719"/>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1" name="正方形/長方形 720"/>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2" name="正方形/長方形 721"/>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3" name="正方形/長方形 722"/>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4" name="正方形/長方形 723"/>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5" name="正方形/長方形 724"/>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6" name="正方形/長方形 725"/>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7" name="正方形/長方形 726"/>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8" name="テキスト ボックス 727"/>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9" name="直線コネクタ 728"/>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30" name="直線コネクタ 729"/>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1" name="テキスト ボックス 730"/>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2" name="直線コネクタ 731"/>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33" name="テキスト ボックス 732"/>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4" name="直線コネクタ 733"/>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35" name="テキスト ボックス 734"/>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6" name="直線コネクタ 735"/>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37" name="テキスト ボックス 736"/>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8" name="直線コネクタ 737"/>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39" name="テキスト ボックス 738"/>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40" name="直線コネクタ 739"/>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38299</xdr:rowOff>
    </xdr:from>
    <xdr:ext cx="467179" cy="259045"/>
    <xdr:sp macro="" textlink="">
      <xdr:nvSpPr>
        <xdr:cNvPr id="741" name="テキスト ボックス 740"/>
        <xdr:cNvSpPr txBox="1"/>
      </xdr:nvSpPr>
      <xdr:spPr>
        <a:xfrm>
          <a:off x="17820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2" name="直線コネクタ 741"/>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3" name="テキスト ボックス 742"/>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4"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150150</xdr:rowOff>
    </xdr:from>
    <xdr:to>
      <xdr:col>116</xdr:col>
      <xdr:colOff>62864</xdr:colOff>
      <xdr:row>39</xdr:row>
      <xdr:rowOff>98878</xdr:rowOff>
    </xdr:to>
    <xdr:cxnSp macro="">
      <xdr:nvCxnSpPr>
        <xdr:cNvPr id="745" name="直線コネクタ 744"/>
        <xdr:cNvCxnSpPr/>
      </xdr:nvCxnSpPr>
      <xdr:spPr>
        <a:xfrm flipV="1">
          <a:off x="22159595" y="5293650"/>
          <a:ext cx="1269" cy="14917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46"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7" name="直線コネクタ 746"/>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96827</xdr:rowOff>
    </xdr:from>
    <xdr:ext cx="469744" cy="259045"/>
    <xdr:sp macro="" textlink="">
      <xdr:nvSpPr>
        <xdr:cNvPr id="748" name="投資及び出資金最大値テキスト"/>
        <xdr:cNvSpPr txBox="1"/>
      </xdr:nvSpPr>
      <xdr:spPr>
        <a:xfrm>
          <a:off x="22212300" y="5068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150150</xdr:rowOff>
    </xdr:from>
    <xdr:to>
      <xdr:col>116</xdr:col>
      <xdr:colOff>152400</xdr:colOff>
      <xdr:row>30</xdr:row>
      <xdr:rowOff>150150</xdr:rowOff>
    </xdr:to>
    <xdr:cxnSp macro="">
      <xdr:nvCxnSpPr>
        <xdr:cNvPr id="749" name="直線コネクタ 748"/>
        <xdr:cNvCxnSpPr/>
      </xdr:nvCxnSpPr>
      <xdr:spPr>
        <a:xfrm>
          <a:off x="22072600" y="5293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37</xdr:row>
      <xdr:rowOff>53485</xdr:rowOff>
    </xdr:from>
    <xdr:to>
      <xdr:col>116</xdr:col>
      <xdr:colOff>63500</xdr:colOff>
      <xdr:row>37</xdr:row>
      <xdr:rowOff>65895</xdr:rowOff>
    </xdr:to>
    <xdr:cxnSp macro="">
      <xdr:nvCxnSpPr>
        <xdr:cNvPr id="750" name="直線コネクタ 749"/>
        <xdr:cNvCxnSpPr/>
      </xdr:nvCxnSpPr>
      <xdr:spPr>
        <a:xfrm>
          <a:off x="21323300" y="6397135"/>
          <a:ext cx="838200" cy="12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34</xdr:row>
      <xdr:rowOff>150312</xdr:rowOff>
    </xdr:from>
    <xdr:ext cx="469744" cy="259045"/>
    <xdr:sp macro="" textlink="">
      <xdr:nvSpPr>
        <xdr:cNvPr id="751" name="投資及び出資金平均値テキスト"/>
        <xdr:cNvSpPr txBox="1"/>
      </xdr:nvSpPr>
      <xdr:spPr>
        <a:xfrm>
          <a:off x="22212300" y="597961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35</xdr:row>
      <xdr:rowOff>127435</xdr:rowOff>
    </xdr:from>
    <xdr:to>
      <xdr:col>116</xdr:col>
      <xdr:colOff>114300</xdr:colOff>
      <xdr:row>36</xdr:row>
      <xdr:rowOff>57585</xdr:rowOff>
    </xdr:to>
    <xdr:sp macro="" textlink="">
      <xdr:nvSpPr>
        <xdr:cNvPr id="752" name="フローチャート: 判断 751"/>
        <xdr:cNvSpPr/>
      </xdr:nvSpPr>
      <xdr:spPr>
        <a:xfrm>
          <a:off x="22110700" y="6128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43035</xdr:rowOff>
    </xdr:from>
    <xdr:to>
      <xdr:col>111</xdr:col>
      <xdr:colOff>177800</xdr:colOff>
      <xdr:row>37</xdr:row>
      <xdr:rowOff>53485</xdr:rowOff>
    </xdr:to>
    <xdr:cxnSp macro="">
      <xdr:nvCxnSpPr>
        <xdr:cNvPr id="753" name="直線コネクタ 752"/>
        <xdr:cNvCxnSpPr/>
      </xdr:nvCxnSpPr>
      <xdr:spPr>
        <a:xfrm>
          <a:off x="20434300" y="6386685"/>
          <a:ext cx="889000" cy="10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49711</xdr:rowOff>
    </xdr:from>
    <xdr:to>
      <xdr:col>112</xdr:col>
      <xdr:colOff>38100</xdr:colOff>
      <xdr:row>36</xdr:row>
      <xdr:rowOff>151311</xdr:rowOff>
    </xdr:to>
    <xdr:sp macro="" textlink="">
      <xdr:nvSpPr>
        <xdr:cNvPr id="754" name="フローチャート: 判断 753"/>
        <xdr:cNvSpPr/>
      </xdr:nvSpPr>
      <xdr:spPr>
        <a:xfrm>
          <a:off x="21272500" y="6221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34</xdr:row>
      <xdr:rowOff>167838</xdr:rowOff>
    </xdr:from>
    <xdr:ext cx="469744" cy="259045"/>
    <xdr:sp macro="" textlink="">
      <xdr:nvSpPr>
        <xdr:cNvPr id="755" name="テキスト ボックス 754"/>
        <xdr:cNvSpPr txBox="1"/>
      </xdr:nvSpPr>
      <xdr:spPr>
        <a:xfrm>
          <a:off x="21088428" y="59971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37</xdr:row>
      <xdr:rowOff>38789</xdr:rowOff>
    </xdr:from>
    <xdr:to>
      <xdr:col>107</xdr:col>
      <xdr:colOff>50800</xdr:colOff>
      <xdr:row>37</xdr:row>
      <xdr:rowOff>43035</xdr:rowOff>
    </xdr:to>
    <xdr:cxnSp macro="">
      <xdr:nvCxnSpPr>
        <xdr:cNvPr id="756" name="直線コネクタ 755"/>
        <xdr:cNvCxnSpPr/>
      </xdr:nvCxnSpPr>
      <xdr:spPr>
        <a:xfrm>
          <a:off x="19545300" y="6382439"/>
          <a:ext cx="889000" cy="4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35</xdr:row>
      <xdr:rowOff>131028</xdr:rowOff>
    </xdr:from>
    <xdr:to>
      <xdr:col>107</xdr:col>
      <xdr:colOff>101600</xdr:colOff>
      <xdr:row>36</xdr:row>
      <xdr:rowOff>61178</xdr:rowOff>
    </xdr:to>
    <xdr:sp macro="" textlink="">
      <xdr:nvSpPr>
        <xdr:cNvPr id="757" name="フローチャート: 判断 756"/>
        <xdr:cNvSpPr/>
      </xdr:nvSpPr>
      <xdr:spPr>
        <a:xfrm>
          <a:off x="20383500" y="6131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77705</xdr:rowOff>
    </xdr:from>
    <xdr:ext cx="469744" cy="259045"/>
    <xdr:sp macro="" textlink="">
      <xdr:nvSpPr>
        <xdr:cNvPr id="758" name="テキスト ボックス 757"/>
        <xdr:cNvSpPr txBox="1"/>
      </xdr:nvSpPr>
      <xdr:spPr>
        <a:xfrm>
          <a:off x="20199428" y="5907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37</xdr:row>
      <xdr:rowOff>28666</xdr:rowOff>
    </xdr:from>
    <xdr:to>
      <xdr:col>102</xdr:col>
      <xdr:colOff>114300</xdr:colOff>
      <xdr:row>37</xdr:row>
      <xdr:rowOff>38789</xdr:rowOff>
    </xdr:to>
    <xdr:cxnSp macro="">
      <xdr:nvCxnSpPr>
        <xdr:cNvPr id="759" name="直線コネクタ 758"/>
        <xdr:cNvCxnSpPr/>
      </xdr:nvCxnSpPr>
      <xdr:spPr>
        <a:xfrm>
          <a:off x="18656300" y="6372316"/>
          <a:ext cx="889000" cy="10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35</xdr:row>
      <xdr:rowOff>73878</xdr:rowOff>
    </xdr:from>
    <xdr:to>
      <xdr:col>102</xdr:col>
      <xdr:colOff>165100</xdr:colOff>
      <xdr:row>36</xdr:row>
      <xdr:rowOff>4028</xdr:rowOff>
    </xdr:to>
    <xdr:sp macro="" textlink="">
      <xdr:nvSpPr>
        <xdr:cNvPr id="760" name="フローチャート: 判断 759"/>
        <xdr:cNvSpPr/>
      </xdr:nvSpPr>
      <xdr:spPr>
        <a:xfrm>
          <a:off x="19494500" y="6074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34</xdr:row>
      <xdr:rowOff>20555</xdr:rowOff>
    </xdr:from>
    <xdr:ext cx="469744" cy="259045"/>
    <xdr:sp macro="" textlink="">
      <xdr:nvSpPr>
        <xdr:cNvPr id="761" name="テキスト ボックス 760"/>
        <xdr:cNvSpPr txBox="1"/>
      </xdr:nvSpPr>
      <xdr:spPr>
        <a:xfrm>
          <a:off x="19310428" y="5849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35</xdr:row>
      <xdr:rowOff>73551</xdr:rowOff>
    </xdr:from>
    <xdr:to>
      <xdr:col>98</xdr:col>
      <xdr:colOff>38100</xdr:colOff>
      <xdr:row>36</xdr:row>
      <xdr:rowOff>3701</xdr:rowOff>
    </xdr:to>
    <xdr:sp macro="" textlink="">
      <xdr:nvSpPr>
        <xdr:cNvPr id="762" name="フローチャート: 判断 761"/>
        <xdr:cNvSpPr/>
      </xdr:nvSpPr>
      <xdr:spPr>
        <a:xfrm>
          <a:off x="18605500" y="6074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34</xdr:row>
      <xdr:rowOff>20228</xdr:rowOff>
    </xdr:from>
    <xdr:ext cx="469744" cy="259045"/>
    <xdr:sp macro="" textlink="">
      <xdr:nvSpPr>
        <xdr:cNvPr id="763" name="テキスト ボックス 762"/>
        <xdr:cNvSpPr txBox="1"/>
      </xdr:nvSpPr>
      <xdr:spPr>
        <a:xfrm>
          <a:off x="18421428" y="5849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4" name="テキスト ボックス 763"/>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5" name="テキスト ボックス 764"/>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6" name="テキスト ボックス 765"/>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7" name="テキスト ボックス 766"/>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8" name="テキスト ボックス 767"/>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15095</xdr:rowOff>
    </xdr:from>
    <xdr:to>
      <xdr:col>116</xdr:col>
      <xdr:colOff>114300</xdr:colOff>
      <xdr:row>37</xdr:row>
      <xdr:rowOff>116695</xdr:rowOff>
    </xdr:to>
    <xdr:sp macro="" textlink="">
      <xdr:nvSpPr>
        <xdr:cNvPr id="769" name="楕円 768"/>
        <xdr:cNvSpPr/>
      </xdr:nvSpPr>
      <xdr:spPr>
        <a:xfrm>
          <a:off x="22110700" y="6358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36</xdr:row>
      <xdr:rowOff>164972</xdr:rowOff>
    </xdr:from>
    <xdr:ext cx="469744" cy="259045"/>
    <xdr:sp macro="" textlink="">
      <xdr:nvSpPr>
        <xdr:cNvPr id="770" name="投資及び出資金該当値テキスト"/>
        <xdr:cNvSpPr txBox="1"/>
      </xdr:nvSpPr>
      <xdr:spPr>
        <a:xfrm>
          <a:off x="22212300" y="63371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2685</xdr:rowOff>
    </xdr:from>
    <xdr:to>
      <xdr:col>112</xdr:col>
      <xdr:colOff>38100</xdr:colOff>
      <xdr:row>37</xdr:row>
      <xdr:rowOff>104285</xdr:rowOff>
    </xdr:to>
    <xdr:sp macro="" textlink="">
      <xdr:nvSpPr>
        <xdr:cNvPr id="771" name="楕円 770"/>
        <xdr:cNvSpPr/>
      </xdr:nvSpPr>
      <xdr:spPr>
        <a:xfrm>
          <a:off x="21272500" y="6346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95412</xdr:rowOff>
    </xdr:from>
    <xdr:ext cx="469744" cy="259045"/>
    <xdr:sp macro="" textlink="">
      <xdr:nvSpPr>
        <xdr:cNvPr id="772" name="テキスト ボックス 771"/>
        <xdr:cNvSpPr txBox="1"/>
      </xdr:nvSpPr>
      <xdr:spPr>
        <a:xfrm>
          <a:off x="21088428" y="6439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36</xdr:row>
      <xdr:rowOff>163685</xdr:rowOff>
    </xdr:from>
    <xdr:to>
      <xdr:col>107</xdr:col>
      <xdr:colOff>101600</xdr:colOff>
      <xdr:row>37</xdr:row>
      <xdr:rowOff>93835</xdr:rowOff>
    </xdr:to>
    <xdr:sp macro="" textlink="">
      <xdr:nvSpPr>
        <xdr:cNvPr id="773" name="楕円 772"/>
        <xdr:cNvSpPr/>
      </xdr:nvSpPr>
      <xdr:spPr>
        <a:xfrm>
          <a:off x="20383500" y="6335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84962</xdr:rowOff>
    </xdr:from>
    <xdr:ext cx="469744" cy="259045"/>
    <xdr:sp macro="" textlink="">
      <xdr:nvSpPr>
        <xdr:cNvPr id="774" name="テキスト ボックス 773"/>
        <xdr:cNvSpPr txBox="1"/>
      </xdr:nvSpPr>
      <xdr:spPr>
        <a:xfrm>
          <a:off x="20199428" y="6428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36</xdr:row>
      <xdr:rowOff>159439</xdr:rowOff>
    </xdr:from>
    <xdr:to>
      <xdr:col>102</xdr:col>
      <xdr:colOff>165100</xdr:colOff>
      <xdr:row>37</xdr:row>
      <xdr:rowOff>89589</xdr:rowOff>
    </xdr:to>
    <xdr:sp macro="" textlink="">
      <xdr:nvSpPr>
        <xdr:cNvPr id="775" name="楕円 774"/>
        <xdr:cNvSpPr/>
      </xdr:nvSpPr>
      <xdr:spPr>
        <a:xfrm>
          <a:off x="19494500" y="633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80716</xdr:rowOff>
    </xdr:from>
    <xdr:ext cx="469744" cy="259045"/>
    <xdr:sp macro="" textlink="">
      <xdr:nvSpPr>
        <xdr:cNvPr id="776" name="テキスト ボックス 775"/>
        <xdr:cNvSpPr txBox="1"/>
      </xdr:nvSpPr>
      <xdr:spPr>
        <a:xfrm>
          <a:off x="19310428" y="6424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149316</xdr:rowOff>
    </xdr:from>
    <xdr:to>
      <xdr:col>98</xdr:col>
      <xdr:colOff>38100</xdr:colOff>
      <xdr:row>37</xdr:row>
      <xdr:rowOff>79466</xdr:rowOff>
    </xdr:to>
    <xdr:sp macro="" textlink="">
      <xdr:nvSpPr>
        <xdr:cNvPr id="777" name="楕円 776"/>
        <xdr:cNvSpPr/>
      </xdr:nvSpPr>
      <xdr:spPr>
        <a:xfrm>
          <a:off x="18605500" y="6321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70593</xdr:rowOff>
    </xdr:from>
    <xdr:ext cx="469744" cy="259045"/>
    <xdr:sp macro="" textlink="">
      <xdr:nvSpPr>
        <xdr:cNvPr id="778" name="テキスト ボックス 777"/>
        <xdr:cNvSpPr txBox="1"/>
      </xdr:nvSpPr>
      <xdr:spPr>
        <a:xfrm>
          <a:off x="18421428" y="64142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9" name="正方形/長方形 778"/>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0" name="正方形/長方形 779"/>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1" name="正方形/長方形 780"/>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2" name="正方形/長方形 781"/>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3" name="正方形/長方形 782"/>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4" name="正方形/長方形 783"/>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5" name="正方形/長方形 784"/>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6" name="正方形/長方形 785"/>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7" name="テキスト ボックス 786"/>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8" name="直線コネクタ 787"/>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89" name="直線コネクタ 788"/>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90" name="テキスト ボックス 789"/>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91" name="直線コネクタ 790"/>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92" name="テキスト ボックス 791"/>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93" name="直線コネクタ 792"/>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94" name="テキスト ボックス 793"/>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95" name="直線コネクタ 794"/>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96" name="テキスト ボックス 795"/>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97" name="直線コネクタ 796"/>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51</xdr:row>
      <xdr:rowOff>21970</xdr:rowOff>
    </xdr:from>
    <xdr:ext cx="595419" cy="259045"/>
    <xdr:sp macro="" textlink="">
      <xdr:nvSpPr>
        <xdr:cNvPr id="798" name="テキスト ボックス 797"/>
        <xdr:cNvSpPr txBox="1"/>
      </xdr:nvSpPr>
      <xdr:spPr>
        <a:xfrm>
          <a:off x="17692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99" name="直線コネクタ 798"/>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38299</xdr:rowOff>
    </xdr:from>
    <xdr:ext cx="595419" cy="259045"/>
    <xdr:sp macro="" textlink="">
      <xdr:nvSpPr>
        <xdr:cNvPr id="800" name="テキスト ボックス 799"/>
        <xdr:cNvSpPr txBox="1"/>
      </xdr:nvSpPr>
      <xdr:spPr>
        <a:xfrm>
          <a:off x="17692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1" name="直線コネクタ 800"/>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802" name="テキスト ボックス 801"/>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3"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20186</xdr:rowOff>
    </xdr:from>
    <xdr:to>
      <xdr:col>116</xdr:col>
      <xdr:colOff>62864</xdr:colOff>
      <xdr:row>59</xdr:row>
      <xdr:rowOff>95461</xdr:rowOff>
    </xdr:to>
    <xdr:cxnSp macro="">
      <xdr:nvCxnSpPr>
        <xdr:cNvPr id="804" name="直線コネクタ 803"/>
        <xdr:cNvCxnSpPr/>
      </xdr:nvCxnSpPr>
      <xdr:spPr>
        <a:xfrm flipV="1">
          <a:off x="22159595" y="8764136"/>
          <a:ext cx="1269" cy="14468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99288</xdr:rowOff>
    </xdr:from>
    <xdr:ext cx="378565" cy="259045"/>
    <xdr:sp macro="" textlink="">
      <xdr:nvSpPr>
        <xdr:cNvPr id="805" name="貸付金最小値テキスト"/>
        <xdr:cNvSpPr txBox="1"/>
      </xdr:nvSpPr>
      <xdr:spPr>
        <a:xfrm>
          <a:off x="22212300" y="102148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95461</xdr:rowOff>
    </xdr:from>
    <xdr:to>
      <xdr:col>116</xdr:col>
      <xdr:colOff>152400</xdr:colOff>
      <xdr:row>59</xdr:row>
      <xdr:rowOff>95461</xdr:rowOff>
    </xdr:to>
    <xdr:cxnSp macro="">
      <xdr:nvCxnSpPr>
        <xdr:cNvPr id="806" name="直線コネクタ 805"/>
        <xdr:cNvCxnSpPr/>
      </xdr:nvCxnSpPr>
      <xdr:spPr>
        <a:xfrm>
          <a:off x="22072600" y="10211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138313</xdr:rowOff>
    </xdr:from>
    <xdr:ext cx="599010" cy="259045"/>
    <xdr:sp macro="" textlink="">
      <xdr:nvSpPr>
        <xdr:cNvPr id="807" name="貸付金最大値テキスト"/>
        <xdr:cNvSpPr txBox="1"/>
      </xdr:nvSpPr>
      <xdr:spPr>
        <a:xfrm>
          <a:off x="22212300" y="85393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133,229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20186</xdr:rowOff>
    </xdr:from>
    <xdr:to>
      <xdr:col>116</xdr:col>
      <xdr:colOff>152400</xdr:colOff>
      <xdr:row>51</xdr:row>
      <xdr:rowOff>20186</xdr:rowOff>
    </xdr:to>
    <xdr:cxnSp macro="">
      <xdr:nvCxnSpPr>
        <xdr:cNvPr id="808" name="直線コネクタ 807"/>
        <xdr:cNvCxnSpPr/>
      </xdr:nvCxnSpPr>
      <xdr:spPr>
        <a:xfrm>
          <a:off x="22072600" y="8764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95461</xdr:rowOff>
    </xdr:from>
    <xdr:to>
      <xdr:col>116</xdr:col>
      <xdr:colOff>63500</xdr:colOff>
      <xdr:row>59</xdr:row>
      <xdr:rowOff>95602</xdr:rowOff>
    </xdr:to>
    <xdr:cxnSp macro="">
      <xdr:nvCxnSpPr>
        <xdr:cNvPr id="809" name="直線コネクタ 808"/>
        <xdr:cNvCxnSpPr/>
      </xdr:nvCxnSpPr>
      <xdr:spPr>
        <a:xfrm flipV="1">
          <a:off x="21323300" y="10211011"/>
          <a:ext cx="838200" cy="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56695</xdr:rowOff>
    </xdr:from>
    <xdr:ext cx="534377" cy="259045"/>
    <xdr:sp macro="" textlink="">
      <xdr:nvSpPr>
        <xdr:cNvPr id="810" name="貸付金平均値テキスト"/>
        <xdr:cNvSpPr txBox="1"/>
      </xdr:nvSpPr>
      <xdr:spPr>
        <a:xfrm>
          <a:off x="22212300" y="96578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33818</xdr:rowOff>
    </xdr:from>
    <xdr:to>
      <xdr:col>116</xdr:col>
      <xdr:colOff>114300</xdr:colOff>
      <xdr:row>57</xdr:row>
      <xdr:rowOff>135418</xdr:rowOff>
    </xdr:to>
    <xdr:sp macro="" textlink="">
      <xdr:nvSpPr>
        <xdr:cNvPr id="811" name="フローチャート: 判断 810"/>
        <xdr:cNvSpPr/>
      </xdr:nvSpPr>
      <xdr:spPr>
        <a:xfrm>
          <a:off x="22110700" y="9806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95265</xdr:rowOff>
    </xdr:from>
    <xdr:to>
      <xdr:col>111</xdr:col>
      <xdr:colOff>177800</xdr:colOff>
      <xdr:row>59</xdr:row>
      <xdr:rowOff>95602</xdr:rowOff>
    </xdr:to>
    <xdr:cxnSp macro="">
      <xdr:nvCxnSpPr>
        <xdr:cNvPr id="812" name="直線コネクタ 811"/>
        <xdr:cNvCxnSpPr/>
      </xdr:nvCxnSpPr>
      <xdr:spPr>
        <a:xfrm>
          <a:off x="20434300" y="10210815"/>
          <a:ext cx="889000" cy="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56</xdr:row>
      <xdr:rowOff>134947</xdr:rowOff>
    </xdr:from>
    <xdr:to>
      <xdr:col>112</xdr:col>
      <xdr:colOff>38100</xdr:colOff>
      <xdr:row>57</xdr:row>
      <xdr:rowOff>65097</xdr:rowOff>
    </xdr:to>
    <xdr:sp macro="" textlink="">
      <xdr:nvSpPr>
        <xdr:cNvPr id="813" name="フローチャート: 判断 812"/>
        <xdr:cNvSpPr/>
      </xdr:nvSpPr>
      <xdr:spPr>
        <a:xfrm>
          <a:off x="21272500" y="9736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55</xdr:row>
      <xdr:rowOff>81624</xdr:rowOff>
    </xdr:from>
    <xdr:ext cx="534377" cy="259045"/>
    <xdr:sp macro="" textlink="">
      <xdr:nvSpPr>
        <xdr:cNvPr id="814" name="テキスト ボックス 813"/>
        <xdr:cNvSpPr txBox="1"/>
      </xdr:nvSpPr>
      <xdr:spPr>
        <a:xfrm>
          <a:off x="21056111" y="9511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94916</xdr:rowOff>
    </xdr:from>
    <xdr:to>
      <xdr:col>107</xdr:col>
      <xdr:colOff>50800</xdr:colOff>
      <xdr:row>59</xdr:row>
      <xdr:rowOff>95265</xdr:rowOff>
    </xdr:to>
    <xdr:cxnSp macro="">
      <xdr:nvCxnSpPr>
        <xdr:cNvPr id="815" name="直線コネクタ 814"/>
        <xdr:cNvCxnSpPr/>
      </xdr:nvCxnSpPr>
      <xdr:spPr>
        <a:xfrm>
          <a:off x="19545300" y="10210466"/>
          <a:ext cx="889000" cy="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138735</xdr:rowOff>
    </xdr:from>
    <xdr:to>
      <xdr:col>107</xdr:col>
      <xdr:colOff>101600</xdr:colOff>
      <xdr:row>57</xdr:row>
      <xdr:rowOff>68885</xdr:rowOff>
    </xdr:to>
    <xdr:sp macro="" textlink="">
      <xdr:nvSpPr>
        <xdr:cNvPr id="816" name="フローチャート: 判断 815"/>
        <xdr:cNvSpPr/>
      </xdr:nvSpPr>
      <xdr:spPr>
        <a:xfrm>
          <a:off x="20383500" y="9739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55</xdr:row>
      <xdr:rowOff>85412</xdr:rowOff>
    </xdr:from>
    <xdr:ext cx="534377" cy="259045"/>
    <xdr:sp macro="" textlink="">
      <xdr:nvSpPr>
        <xdr:cNvPr id="817" name="テキスト ボックス 816"/>
        <xdr:cNvSpPr txBox="1"/>
      </xdr:nvSpPr>
      <xdr:spPr>
        <a:xfrm>
          <a:off x="20167111" y="9515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94742</xdr:rowOff>
    </xdr:from>
    <xdr:to>
      <xdr:col>102</xdr:col>
      <xdr:colOff>114300</xdr:colOff>
      <xdr:row>59</xdr:row>
      <xdr:rowOff>94916</xdr:rowOff>
    </xdr:to>
    <xdr:cxnSp macro="">
      <xdr:nvCxnSpPr>
        <xdr:cNvPr id="818" name="直線コネクタ 817"/>
        <xdr:cNvCxnSpPr/>
      </xdr:nvCxnSpPr>
      <xdr:spPr>
        <a:xfrm>
          <a:off x="18656300" y="10210292"/>
          <a:ext cx="889000" cy="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169225</xdr:rowOff>
    </xdr:from>
    <xdr:to>
      <xdr:col>102</xdr:col>
      <xdr:colOff>165100</xdr:colOff>
      <xdr:row>58</xdr:row>
      <xdr:rowOff>99375</xdr:rowOff>
    </xdr:to>
    <xdr:sp macro="" textlink="">
      <xdr:nvSpPr>
        <xdr:cNvPr id="819" name="フローチャート: 判断 818"/>
        <xdr:cNvSpPr/>
      </xdr:nvSpPr>
      <xdr:spPr>
        <a:xfrm>
          <a:off x="19494500" y="9941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56</xdr:row>
      <xdr:rowOff>115902</xdr:rowOff>
    </xdr:from>
    <xdr:ext cx="534377" cy="259045"/>
    <xdr:sp macro="" textlink="">
      <xdr:nvSpPr>
        <xdr:cNvPr id="820" name="テキスト ボックス 819"/>
        <xdr:cNvSpPr txBox="1"/>
      </xdr:nvSpPr>
      <xdr:spPr>
        <a:xfrm>
          <a:off x="19278111" y="97171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163533</xdr:rowOff>
    </xdr:from>
    <xdr:to>
      <xdr:col>98</xdr:col>
      <xdr:colOff>38100</xdr:colOff>
      <xdr:row>58</xdr:row>
      <xdr:rowOff>93683</xdr:rowOff>
    </xdr:to>
    <xdr:sp macro="" textlink="">
      <xdr:nvSpPr>
        <xdr:cNvPr id="821" name="フローチャート: 判断 820"/>
        <xdr:cNvSpPr/>
      </xdr:nvSpPr>
      <xdr:spPr>
        <a:xfrm>
          <a:off x="18605500" y="9936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56</xdr:row>
      <xdr:rowOff>110210</xdr:rowOff>
    </xdr:from>
    <xdr:ext cx="534377" cy="259045"/>
    <xdr:sp macro="" textlink="">
      <xdr:nvSpPr>
        <xdr:cNvPr id="822" name="テキスト ボックス 821"/>
        <xdr:cNvSpPr txBox="1"/>
      </xdr:nvSpPr>
      <xdr:spPr>
        <a:xfrm>
          <a:off x="18389111" y="9711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3" name="テキスト ボックス 822"/>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4" name="テキスト ボックス 823"/>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5" name="テキスト ボックス 824"/>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6" name="テキスト ボックス 825"/>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7" name="テキスト ボックス 826"/>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44661</xdr:rowOff>
    </xdr:from>
    <xdr:to>
      <xdr:col>116</xdr:col>
      <xdr:colOff>114300</xdr:colOff>
      <xdr:row>59</xdr:row>
      <xdr:rowOff>146261</xdr:rowOff>
    </xdr:to>
    <xdr:sp macro="" textlink="">
      <xdr:nvSpPr>
        <xdr:cNvPr id="828" name="楕円 827"/>
        <xdr:cNvSpPr/>
      </xdr:nvSpPr>
      <xdr:spPr>
        <a:xfrm>
          <a:off x="22110700" y="10160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131038</xdr:rowOff>
    </xdr:from>
    <xdr:ext cx="378565" cy="259045"/>
    <xdr:sp macro="" textlink="">
      <xdr:nvSpPr>
        <xdr:cNvPr id="829" name="貸付金該当値テキスト"/>
        <xdr:cNvSpPr txBox="1"/>
      </xdr:nvSpPr>
      <xdr:spPr>
        <a:xfrm>
          <a:off x="22212300" y="100751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44802</xdr:rowOff>
    </xdr:from>
    <xdr:to>
      <xdr:col>112</xdr:col>
      <xdr:colOff>38100</xdr:colOff>
      <xdr:row>59</xdr:row>
      <xdr:rowOff>146402</xdr:rowOff>
    </xdr:to>
    <xdr:sp macro="" textlink="">
      <xdr:nvSpPr>
        <xdr:cNvPr id="830" name="楕円 829"/>
        <xdr:cNvSpPr/>
      </xdr:nvSpPr>
      <xdr:spPr>
        <a:xfrm>
          <a:off x="21272500" y="10160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59</xdr:row>
      <xdr:rowOff>137529</xdr:rowOff>
    </xdr:from>
    <xdr:ext cx="378565" cy="259045"/>
    <xdr:sp macro="" textlink="">
      <xdr:nvSpPr>
        <xdr:cNvPr id="831" name="テキスト ボックス 830"/>
        <xdr:cNvSpPr txBox="1"/>
      </xdr:nvSpPr>
      <xdr:spPr>
        <a:xfrm>
          <a:off x="21134017" y="1025307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59</xdr:row>
      <xdr:rowOff>44465</xdr:rowOff>
    </xdr:from>
    <xdr:to>
      <xdr:col>107</xdr:col>
      <xdr:colOff>101600</xdr:colOff>
      <xdr:row>59</xdr:row>
      <xdr:rowOff>146065</xdr:rowOff>
    </xdr:to>
    <xdr:sp macro="" textlink="">
      <xdr:nvSpPr>
        <xdr:cNvPr id="832" name="楕円 831"/>
        <xdr:cNvSpPr/>
      </xdr:nvSpPr>
      <xdr:spPr>
        <a:xfrm>
          <a:off x="20383500" y="10160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59</xdr:row>
      <xdr:rowOff>137192</xdr:rowOff>
    </xdr:from>
    <xdr:ext cx="378565" cy="259045"/>
    <xdr:sp macro="" textlink="">
      <xdr:nvSpPr>
        <xdr:cNvPr id="833" name="テキスト ボックス 832"/>
        <xdr:cNvSpPr txBox="1"/>
      </xdr:nvSpPr>
      <xdr:spPr>
        <a:xfrm>
          <a:off x="20245017" y="102527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59</xdr:row>
      <xdr:rowOff>44116</xdr:rowOff>
    </xdr:from>
    <xdr:to>
      <xdr:col>102</xdr:col>
      <xdr:colOff>165100</xdr:colOff>
      <xdr:row>59</xdr:row>
      <xdr:rowOff>145716</xdr:rowOff>
    </xdr:to>
    <xdr:sp macro="" textlink="">
      <xdr:nvSpPr>
        <xdr:cNvPr id="834" name="楕円 833"/>
        <xdr:cNvSpPr/>
      </xdr:nvSpPr>
      <xdr:spPr>
        <a:xfrm>
          <a:off x="19494500" y="10159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136843</xdr:rowOff>
    </xdr:from>
    <xdr:ext cx="378565" cy="259045"/>
    <xdr:sp macro="" textlink="">
      <xdr:nvSpPr>
        <xdr:cNvPr id="835" name="テキスト ボックス 834"/>
        <xdr:cNvSpPr txBox="1"/>
      </xdr:nvSpPr>
      <xdr:spPr>
        <a:xfrm>
          <a:off x="19356017" y="102523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59</xdr:row>
      <xdr:rowOff>43942</xdr:rowOff>
    </xdr:from>
    <xdr:to>
      <xdr:col>98</xdr:col>
      <xdr:colOff>38100</xdr:colOff>
      <xdr:row>59</xdr:row>
      <xdr:rowOff>145542</xdr:rowOff>
    </xdr:to>
    <xdr:sp macro="" textlink="">
      <xdr:nvSpPr>
        <xdr:cNvPr id="836" name="楕円 835"/>
        <xdr:cNvSpPr/>
      </xdr:nvSpPr>
      <xdr:spPr>
        <a:xfrm>
          <a:off x="18605500" y="10159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59</xdr:row>
      <xdr:rowOff>136669</xdr:rowOff>
    </xdr:from>
    <xdr:ext cx="378565" cy="259045"/>
    <xdr:sp macro="" textlink="">
      <xdr:nvSpPr>
        <xdr:cNvPr id="837" name="テキスト ボックス 836"/>
        <xdr:cNvSpPr txBox="1"/>
      </xdr:nvSpPr>
      <xdr:spPr>
        <a:xfrm>
          <a:off x="18467017" y="102522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8" name="正方形/長方形 837"/>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9" name="正方形/長方形 838"/>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40" name="正方形/長方形 839"/>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41" name="正方形/長方形 840"/>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42" name="正方形/長方形 841"/>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43" name="正方形/長方形 842"/>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44" name="正方形/長方形 843"/>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5" name="正方形/長方形 844"/>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6" name="テキスト ボックス 845"/>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7" name="直線コネクタ 846"/>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8" name="テキスト ボックス 847"/>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49" name="直線コネクタ 848"/>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50" name="テキスト ボックス 849"/>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51" name="直線コネクタ 850"/>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52" name="テキスト ボックス 851"/>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53" name="直線コネクタ 852"/>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54" name="テキスト ボックス 853"/>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55" name="直線コネクタ 854"/>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56" name="テキスト ボックス 855"/>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57" name="直線コネクタ 856"/>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58" name="テキスト ボックス 857"/>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9" name="直線コネクタ 858"/>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60" name="テキスト ボックス 859"/>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61"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86322</xdr:rowOff>
    </xdr:from>
    <xdr:to>
      <xdr:col>116</xdr:col>
      <xdr:colOff>62864</xdr:colOff>
      <xdr:row>77</xdr:row>
      <xdr:rowOff>151321</xdr:rowOff>
    </xdr:to>
    <xdr:cxnSp macro="">
      <xdr:nvCxnSpPr>
        <xdr:cNvPr id="862" name="直線コネクタ 861"/>
        <xdr:cNvCxnSpPr/>
      </xdr:nvCxnSpPr>
      <xdr:spPr>
        <a:xfrm flipV="1">
          <a:off x="22159595" y="12259272"/>
          <a:ext cx="1269" cy="10936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155148</xdr:rowOff>
    </xdr:from>
    <xdr:ext cx="534377" cy="259045"/>
    <xdr:sp macro="" textlink="">
      <xdr:nvSpPr>
        <xdr:cNvPr id="863" name="繰出金最小値テキスト"/>
        <xdr:cNvSpPr txBox="1"/>
      </xdr:nvSpPr>
      <xdr:spPr>
        <a:xfrm>
          <a:off x="22212300" y="13356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26,195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151321</xdr:rowOff>
    </xdr:from>
    <xdr:to>
      <xdr:col>116</xdr:col>
      <xdr:colOff>152400</xdr:colOff>
      <xdr:row>77</xdr:row>
      <xdr:rowOff>151321</xdr:rowOff>
    </xdr:to>
    <xdr:cxnSp macro="">
      <xdr:nvCxnSpPr>
        <xdr:cNvPr id="864" name="直線コネクタ 863"/>
        <xdr:cNvCxnSpPr/>
      </xdr:nvCxnSpPr>
      <xdr:spPr>
        <a:xfrm>
          <a:off x="22072600" y="133529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70</xdr:row>
      <xdr:rowOff>32999</xdr:rowOff>
    </xdr:from>
    <xdr:ext cx="534377" cy="259045"/>
    <xdr:sp macro="" textlink="">
      <xdr:nvSpPr>
        <xdr:cNvPr id="865" name="繰出金最大値テキスト"/>
        <xdr:cNvSpPr txBox="1"/>
      </xdr:nvSpPr>
      <xdr:spPr>
        <a:xfrm>
          <a:off x="22212300" y="12034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54,901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86322</xdr:rowOff>
    </xdr:from>
    <xdr:to>
      <xdr:col>116</xdr:col>
      <xdr:colOff>152400</xdr:colOff>
      <xdr:row>71</xdr:row>
      <xdr:rowOff>86322</xdr:rowOff>
    </xdr:to>
    <xdr:cxnSp macro="">
      <xdr:nvCxnSpPr>
        <xdr:cNvPr id="866" name="直線コネクタ 865"/>
        <xdr:cNvCxnSpPr/>
      </xdr:nvCxnSpPr>
      <xdr:spPr>
        <a:xfrm>
          <a:off x="22072600" y="12259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76</xdr:row>
      <xdr:rowOff>91312</xdr:rowOff>
    </xdr:from>
    <xdr:to>
      <xdr:col>116</xdr:col>
      <xdr:colOff>63500</xdr:colOff>
      <xdr:row>76</xdr:row>
      <xdr:rowOff>118974</xdr:rowOff>
    </xdr:to>
    <xdr:cxnSp macro="">
      <xdr:nvCxnSpPr>
        <xdr:cNvPr id="867" name="直線コネクタ 866"/>
        <xdr:cNvCxnSpPr/>
      </xdr:nvCxnSpPr>
      <xdr:spPr>
        <a:xfrm flipV="1">
          <a:off x="21323300" y="13121512"/>
          <a:ext cx="838200" cy="276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26205</xdr:rowOff>
    </xdr:from>
    <xdr:ext cx="534377" cy="259045"/>
    <xdr:sp macro="" textlink="">
      <xdr:nvSpPr>
        <xdr:cNvPr id="868" name="繰出金平均値テキスト"/>
        <xdr:cNvSpPr txBox="1"/>
      </xdr:nvSpPr>
      <xdr:spPr>
        <a:xfrm>
          <a:off x="22212300" y="127135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3328</xdr:rowOff>
    </xdr:from>
    <xdr:to>
      <xdr:col>116</xdr:col>
      <xdr:colOff>114300</xdr:colOff>
      <xdr:row>75</xdr:row>
      <xdr:rowOff>104928</xdr:rowOff>
    </xdr:to>
    <xdr:sp macro="" textlink="">
      <xdr:nvSpPr>
        <xdr:cNvPr id="869" name="フローチャート: 判断 868"/>
        <xdr:cNvSpPr/>
      </xdr:nvSpPr>
      <xdr:spPr>
        <a:xfrm>
          <a:off x="22110700" y="12862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118974</xdr:rowOff>
    </xdr:from>
    <xdr:to>
      <xdr:col>111</xdr:col>
      <xdr:colOff>177800</xdr:colOff>
      <xdr:row>76</xdr:row>
      <xdr:rowOff>138785</xdr:rowOff>
    </xdr:to>
    <xdr:cxnSp macro="">
      <xdr:nvCxnSpPr>
        <xdr:cNvPr id="870" name="直線コネクタ 869"/>
        <xdr:cNvCxnSpPr/>
      </xdr:nvCxnSpPr>
      <xdr:spPr>
        <a:xfrm flipV="1">
          <a:off x="20434300" y="13149174"/>
          <a:ext cx="889000" cy="19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27825</xdr:rowOff>
    </xdr:from>
    <xdr:to>
      <xdr:col>112</xdr:col>
      <xdr:colOff>38100</xdr:colOff>
      <xdr:row>75</xdr:row>
      <xdr:rowOff>129425</xdr:rowOff>
    </xdr:to>
    <xdr:sp macro="" textlink="">
      <xdr:nvSpPr>
        <xdr:cNvPr id="871" name="フローチャート: 判断 870"/>
        <xdr:cNvSpPr/>
      </xdr:nvSpPr>
      <xdr:spPr>
        <a:xfrm>
          <a:off x="21272500" y="12886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145952</xdr:rowOff>
    </xdr:from>
    <xdr:ext cx="534377" cy="259045"/>
    <xdr:sp macro="" textlink="">
      <xdr:nvSpPr>
        <xdr:cNvPr id="872" name="テキスト ボックス 871"/>
        <xdr:cNvSpPr txBox="1"/>
      </xdr:nvSpPr>
      <xdr:spPr>
        <a:xfrm>
          <a:off x="21056111" y="12661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138785</xdr:rowOff>
    </xdr:from>
    <xdr:to>
      <xdr:col>107</xdr:col>
      <xdr:colOff>50800</xdr:colOff>
      <xdr:row>76</xdr:row>
      <xdr:rowOff>164922</xdr:rowOff>
    </xdr:to>
    <xdr:cxnSp macro="">
      <xdr:nvCxnSpPr>
        <xdr:cNvPr id="873" name="直線コネクタ 872"/>
        <xdr:cNvCxnSpPr/>
      </xdr:nvCxnSpPr>
      <xdr:spPr>
        <a:xfrm flipV="1">
          <a:off x="19545300" y="13168985"/>
          <a:ext cx="889000" cy="26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68935</xdr:rowOff>
    </xdr:from>
    <xdr:to>
      <xdr:col>107</xdr:col>
      <xdr:colOff>101600</xdr:colOff>
      <xdr:row>75</xdr:row>
      <xdr:rowOff>170535</xdr:rowOff>
    </xdr:to>
    <xdr:sp macro="" textlink="">
      <xdr:nvSpPr>
        <xdr:cNvPr id="874" name="フローチャート: 判断 873"/>
        <xdr:cNvSpPr/>
      </xdr:nvSpPr>
      <xdr:spPr>
        <a:xfrm>
          <a:off x="20383500" y="12927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15612</xdr:rowOff>
    </xdr:from>
    <xdr:ext cx="534377" cy="259045"/>
    <xdr:sp macro="" textlink="">
      <xdr:nvSpPr>
        <xdr:cNvPr id="875" name="テキスト ボックス 874"/>
        <xdr:cNvSpPr txBox="1"/>
      </xdr:nvSpPr>
      <xdr:spPr>
        <a:xfrm>
          <a:off x="20167111" y="12702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164922</xdr:rowOff>
    </xdr:from>
    <xdr:to>
      <xdr:col>102</xdr:col>
      <xdr:colOff>114300</xdr:colOff>
      <xdr:row>77</xdr:row>
      <xdr:rowOff>10885</xdr:rowOff>
    </xdr:to>
    <xdr:cxnSp macro="">
      <xdr:nvCxnSpPr>
        <xdr:cNvPr id="876" name="直線コネクタ 875"/>
        <xdr:cNvCxnSpPr/>
      </xdr:nvCxnSpPr>
      <xdr:spPr>
        <a:xfrm flipV="1">
          <a:off x="18656300" y="13195122"/>
          <a:ext cx="889000" cy="17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61735</xdr:rowOff>
    </xdr:from>
    <xdr:to>
      <xdr:col>102</xdr:col>
      <xdr:colOff>165100</xdr:colOff>
      <xdr:row>75</xdr:row>
      <xdr:rowOff>163336</xdr:rowOff>
    </xdr:to>
    <xdr:sp macro="" textlink="">
      <xdr:nvSpPr>
        <xdr:cNvPr id="877" name="フローチャート: 判断 876"/>
        <xdr:cNvSpPr/>
      </xdr:nvSpPr>
      <xdr:spPr>
        <a:xfrm>
          <a:off x="19494500" y="129204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8412</xdr:rowOff>
    </xdr:from>
    <xdr:ext cx="534377" cy="259045"/>
    <xdr:sp macro="" textlink="">
      <xdr:nvSpPr>
        <xdr:cNvPr id="878" name="テキスト ボックス 877"/>
        <xdr:cNvSpPr txBox="1"/>
      </xdr:nvSpPr>
      <xdr:spPr>
        <a:xfrm>
          <a:off x="19278111" y="12695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104940</xdr:rowOff>
    </xdr:from>
    <xdr:to>
      <xdr:col>98</xdr:col>
      <xdr:colOff>38100</xdr:colOff>
      <xdr:row>76</xdr:row>
      <xdr:rowOff>35089</xdr:rowOff>
    </xdr:to>
    <xdr:sp macro="" textlink="">
      <xdr:nvSpPr>
        <xdr:cNvPr id="879" name="フローチャート: 判断 878"/>
        <xdr:cNvSpPr/>
      </xdr:nvSpPr>
      <xdr:spPr>
        <a:xfrm>
          <a:off x="18605500" y="129636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51617</xdr:rowOff>
    </xdr:from>
    <xdr:ext cx="534377" cy="259045"/>
    <xdr:sp macro="" textlink="">
      <xdr:nvSpPr>
        <xdr:cNvPr id="880" name="テキスト ボックス 879"/>
        <xdr:cNvSpPr txBox="1"/>
      </xdr:nvSpPr>
      <xdr:spPr>
        <a:xfrm>
          <a:off x="18389111" y="12738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81" name="テキスト ボックス 880"/>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82" name="テキスト ボックス 881"/>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83" name="テキスト ボックス 882"/>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84" name="テキスト ボックス 883"/>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85" name="テキスト ボックス 884"/>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40512</xdr:rowOff>
    </xdr:from>
    <xdr:to>
      <xdr:col>116</xdr:col>
      <xdr:colOff>114300</xdr:colOff>
      <xdr:row>76</xdr:row>
      <xdr:rowOff>142112</xdr:rowOff>
    </xdr:to>
    <xdr:sp macro="" textlink="">
      <xdr:nvSpPr>
        <xdr:cNvPr id="886" name="楕円 885"/>
        <xdr:cNvSpPr/>
      </xdr:nvSpPr>
      <xdr:spPr>
        <a:xfrm>
          <a:off x="22110700" y="13070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18939</xdr:rowOff>
    </xdr:from>
    <xdr:ext cx="534377" cy="259045"/>
    <xdr:sp macro="" textlink="">
      <xdr:nvSpPr>
        <xdr:cNvPr id="887" name="繰出金該当値テキスト"/>
        <xdr:cNvSpPr txBox="1"/>
      </xdr:nvSpPr>
      <xdr:spPr>
        <a:xfrm>
          <a:off x="22212300" y="13049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68174</xdr:rowOff>
    </xdr:from>
    <xdr:to>
      <xdr:col>112</xdr:col>
      <xdr:colOff>38100</xdr:colOff>
      <xdr:row>76</xdr:row>
      <xdr:rowOff>169774</xdr:rowOff>
    </xdr:to>
    <xdr:sp macro="" textlink="">
      <xdr:nvSpPr>
        <xdr:cNvPr id="888" name="楕円 887"/>
        <xdr:cNvSpPr/>
      </xdr:nvSpPr>
      <xdr:spPr>
        <a:xfrm>
          <a:off x="21272500" y="13098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160901</xdr:rowOff>
    </xdr:from>
    <xdr:ext cx="534377" cy="259045"/>
    <xdr:sp macro="" textlink="">
      <xdr:nvSpPr>
        <xdr:cNvPr id="889" name="テキスト ボックス 888"/>
        <xdr:cNvSpPr txBox="1"/>
      </xdr:nvSpPr>
      <xdr:spPr>
        <a:xfrm>
          <a:off x="21056111" y="13191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87985</xdr:rowOff>
    </xdr:from>
    <xdr:to>
      <xdr:col>107</xdr:col>
      <xdr:colOff>101600</xdr:colOff>
      <xdr:row>77</xdr:row>
      <xdr:rowOff>18135</xdr:rowOff>
    </xdr:to>
    <xdr:sp macro="" textlink="">
      <xdr:nvSpPr>
        <xdr:cNvPr id="890" name="楕円 889"/>
        <xdr:cNvSpPr/>
      </xdr:nvSpPr>
      <xdr:spPr>
        <a:xfrm>
          <a:off x="20383500" y="13118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9262</xdr:rowOff>
    </xdr:from>
    <xdr:ext cx="534377" cy="259045"/>
    <xdr:sp macro="" textlink="">
      <xdr:nvSpPr>
        <xdr:cNvPr id="891" name="テキスト ボックス 890"/>
        <xdr:cNvSpPr txBox="1"/>
      </xdr:nvSpPr>
      <xdr:spPr>
        <a:xfrm>
          <a:off x="20167111" y="13210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114122</xdr:rowOff>
    </xdr:from>
    <xdr:to>
      <xdr:col>102</xdr:col>
      <xdr:colOff>165100</xdr:colOff>
      <xdr:row>77</xdr:row>
      <xdr:rowOff>44272</xdr:rowOff>
    </xdr:to>
    <xdr:sp macro="" textlink="">
      <xdr:nvSpPr>
        <xdr:cNvPr id="892" name="楕円 891"/>
        <xdr:cNvSpPr/>
      </xdr:nvSpPr>
      <xdr:spPr>
        <a:xfrm>
          <a:off x="19494500" y="13144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77</xdr:row>
      <xdr:rowOff>35399</xdr:rowOff>
    </xdr:from>
    <xdr:ext cx="534377" cy="259045"/>
    <xdr:sp macro="" textlink="">
      <xdr:nvSpPr>
        <xdr:cNvPr id="893" name="テキスト ボックス 892"/>
        <xdr:cNvSpPr txBox="1"/>
      </xdr:nvSpPr>
      <xdr:spPr>
        <a:xfrm>
          <a:off x="19278111" y="13237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131535</xdr:rowOff>
    </xdr:from>
    <xdr:to>
      <xdr:col>98</xdr:col>
      <xdr:colOff>38100</xdr:colOff>
      <xdr:row>77</xdr:row>
      <xdr:rowOff>61685</xdr:rowOff>
    </xdr:to>
    <xdr:sp macro="" textlink="">
      <xdr:nvSpPr>
        <xdr:cNvPr id="894" name="楕円 893"/>
        <xdr:cNvSpPr/>
      </xdr:nvSpPr>
      <xdr:spPr>
        <a:xfrm>
          <a:off x="18605500" y="13161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52812</xdr:rowOff>
    </xdr:from>
    <xdr:ext cx="534377" cy="259045"/>
    <xdr:sp macro="" textlink="">
      <xdr:nvSpPr>
        <xdr:cNvPr id="895" name="テキスト ボックス 894"/>
        <xdr:cNvSpPr txBox="1"/>
      </xdr:nvSpPr>
      <xdr:spPr>
        <a:xfrm>
          <a:off x="18389111" y="13254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96" name="正方形/長方形 895"/>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7" name="正方形/長方形 896"/>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8" name="正方形/長方形 897"/>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9" name="正方形/長方形 898"/>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900" name="正方形/長方形 899"/>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901" name="正方形/長方形 900"/>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902" name="正方形/長方形 901"/>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903" name="正方形/長方形 902"/>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904" name="テキスト ボックス 903"/>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905" name="直線コネクタ 904"/>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906" name="直線コネクタ 905"/>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7" name="テキスト ボックス 906"/>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8" name="直線コネクタ 907"/>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9" name="テキスト ボックス 908"/>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10"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11" name="直線コネクタ 910"/>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12"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3" name="直線コネクタ 912"/>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14"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5" name="直線コネクタ 914"/>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16" name="直線コネクタ 915"/>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7"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8" name="フローチャート: 判断 917"/>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9" name="直線コネクタ 918"/>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20" name="フローチャート: 判断 919"/>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21" name="テキスト ボックス 920"/>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22" name="直線コネクタ 921"/>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23" name="フローチャート: 判断 922"/>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24" name="テキスト ボックス 923"/>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25" name="直線コネクタ 924"/>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26" name="フローチャート: 判断 925"/>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7" name="テキスト ボックス 926"/>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8" name="フローチャート: 判断 927"/>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9" name="テキスト ボックス 928"/>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30" name="テキスト ボックス 929"/>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31" name="テキスト ボックス 930"/>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32" name="テキスト ボックス 931"/>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33" name="テキスト ボックス 932"/>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34" name="テキスト ボックス 933"/>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35" name="楕円 934"/>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36"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7" name="楕円 936"/>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8" name="テキスト ボックス 937"/>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9" name="楕円 938"/>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40" name="テキスト ボックス 939"/>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41" name="楕円 940"/>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42" name="テキスト ボックス 941"/>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43" name="楕円 942"/>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44" name="テキスト ボックス 943"/>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45" name="正方形/長方形 944"/>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6" name="正方形/長方形 945"/>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7" name="テキスト ボックス 946"/>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本市は平成</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17</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年度に</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12</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市町村の合併を行い類似団体で最も広い市域を有するため、普通建設事業費（うち更新整備）、維持補修費及び災害復旧事業費は類似団体と比較して一人当たりコストが高い状況となっている。</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普通建設事業費は住民一人当たり</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66,170</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円（前年度比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8,563</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円の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増</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）となった。これは、</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新清掃工場整備や福祉交流センター大規模改修</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により前年度比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66</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増</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となったことなどによるものである。</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扶助費は住民一人当たり</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108,997</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円（前年度比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12,221</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円の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減</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）となっており、類似団体内では最もコストが低い。前年度比コスト</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減</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の要因として、新型コロナウイルス感染症の影響による子育て世帯への特別給付金支給事業の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減</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などにより、前年度比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100</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減と</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なったことが挙げられる。</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補助費等は住民一人当たり</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33,123</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円（前年度比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5,635</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円の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増</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）となっており、類似団体内では低コストである。前年度比コスト増の要因として、</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介護施設等物価高騰対策費助成事業や子育て世帯生活支援特別給付金支給事業</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皆増</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などにより、</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44</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増</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となったことが挙げられる。</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ja-JP" altLang="en-US"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静岡県浜松市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792,704
765,956
1,558.06
396,006,285
381,204,906
9,318,455
218,550,571
249,257,808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40</xdr:row>
      <xdr:rowOff>111777</xdr:rowOff>
    </xdr:from>
    <xdr:ext cx="377026" cy="259045"/>
    <xdr:sp macro="" textlink="">
      <xdr:nvSpPr>
        <xdr:cNvPr id="42" name="テキスト ボックス 41"/>
        <xdr:cNvSpPr txBox="1"/>
      </xdr:nvSpPr>
      <xdr:spPr>
        <a:xfrm>
          <a:off x="384974" y="6969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38</xdr:row>
      <xdr:rowOff>128105</xdr:rowOff>
    </xdr:from>
    <xdr:ext cx="377026" cy="259045"/>
    <xdr:sp macro="" textlink="">
      <xdr:nvSpPr>
        <xdr:cNvPr id="44" name="テキスト ボックス 43"/>
        <xdr:cNvSpPr txBox="1"/>
      </xdr:nvSpPr>
      <xdr:spPr>
        <a:xfrm>
          <a:off x="384974" y="6643205"/>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144434</xdr:rowOff>
    </xdr:from>
    <xdr:ext cx="467179" cy="259045"/>
    <xdr:sp macro="" textlink="">
      <xdr:nvSpPr>
        <xdr:cNvPr id="46" name="テキスト ボックス 45"/>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34</xdr:row>
      <xdr:rowOff>160763</xdr:rowOff>
    </xdr:from>
    <xdr:ext cx="467179" cy="259045"/>
    <xdr:sp macro="" textlink="">
      <xdr:nvSpPr>
        <xdr:cNvPr id="48" name="テキスト ボックス 47"/>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5641</xdr:rowOff>
    </xdr:from>
    <xdr:ext cx="467179" cy="259045"/>
    <xdr:sp macro="" textlink="">
      <xdr:nvSpPr>
        <xdr:cNvPr id="50" name="テキスト ボックス 49"/>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21970</xdr:rowOff>
    </xdr:from>
    <xdr:ext cx="467179" cy="259045"/>
    <xdr:sp macro="" textlink="">
      <xdr:nvSpPr>
        <xdr:cNvPr id="52" name="テキスト ボックス 51"/>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38299</xdr:rowOff>
    </xdr:from>
    <xdr:ext cx="467179" cy="259045"/>
    <xdr:sp macro="" textlink="">
      <xdr:nvSpPr>
        <xdr:cNvPr id="54" name="テキスト ボックス 53"/>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6" name="テキスト ボックス 55"/>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151130</xdr:rowOff>
    </xdr:from>
    <xdr:to>
      <xdr:col>24</xdr:col>
      <xdr:colOff>62865</xdr:colOff>
      <xdr:row>39</xdr:row>
      <xdr:rowOff>118473</xdr:rowOff>
    </xdr:to>
    <xdr:cxnSp macro="">
      <xdr:nvCxnSpPr>
        <xdr:cNvPr id="58" name="直線コネクタ 57"/>
        <xdr:cNvCxnSpPr/>
      </xdr:nvCxnSpPr>
      <xdr:spPr>
        <a:xfrm flipV="1">
          <a:off x="4633595" y="5294630"/>
          <a:ext cx="1270" cy="15103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122300</xdr:rowOff>
    </xdr:from>
    <xdr:ext cx="378565" cy="259045"/>
    <xdr:sp macro="" textlink="">
      <xdr:nvSpPr>
        <xdr:cNvPr id="59" name="議会費最小値テキスト"/>
        <xdr:cNvSpPr txBox="1"/>
      </xdr:nvSpPr>
      <xdr:spPr>
        <a:xfrm>
          <a:off x="4686300" y="68088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118473</xdr:rowOff>
    </xdr:from>
    <xdr:to>
      <xdr:col>24</xdr:col>
      <xdr:colOff>152400</xdr:colOff>
      <xdr:row>39</xdr:row>
      <xdr:rowOff>118473</xdr:rowOff>
    </xdr:to>
    <xdr:cxnSp macro="">
      <xdr:nvCxnSpPr>
        <xdr:cNvPr id="60" name="直線コネクタ 59"/>
        <xdr:cNvCxnSpPr/>
      </xdr:nvCxnSpPr>
      <xdr:spPr>
        <a:xfrm>
          <a:off x="4546600" y="6805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97807</xdr:rowOff>
    </xdr:from>
    <xdr:ext cx="469744" cy="259045"/>
    <xdr:sp macro="" textlink="">
      <xdr:nvSpPr>
        <xdr:cNvPr id="61" name="議会費最大値テキスト"/>
        <xdr:cNvSpPr txBox="1"/>
      </xdr:nvSpPr>
      <xdr:spPr>
        <a:xfrm>
          <a:off x="4686300" y="5069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1,713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151130</xdr:rowOff>
    </xdr:from>
    <xdr:to>
      <xdr:col>24</xdr:col>
      <xdr:colOff>152400</xdr:colOff>
      <xdr:row>30</xdr:row>
      <xdr:rowOff>151130</xdr:rowOff>
    </xdr:to>
    <xdr:cxnSp macro="">
      <xdr:nvCxnSpPr>
        <xdr:cNvPr id="62" name="直線コネクタ 61"/>
        <xdr:cNvCxnSpPr/>
      </xdr:nvCxnSpPr>
      <xdr:spPr>
        <a:xfrm>
          <a:off x="4546600" y="5294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59690</xdr:rowOff>
    </xdr:from>
    <xdr:to>
      <xdr:col>24</xdr:col>
      <xdr:colOff>63500</xdr:colOff>
      <xdr:row>36</xdr:row>
      <xdr:rowOff>92347</xdr:rowOff>
    </xdr:to>
    <xdr:cxnSp macro="">
      <xdr:nvCxnSpPr>
        <xdr:cNvPr id="63" name="直線コネクタ 62"/>
        <xdr:cNvCxnSpPr/>
      </xdr:nvCxnSpPr>
      <xdr:spPr>
        <a:xfrm flipV="1">
          <a:off x="3797300" y="6231890"/>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162033</xdr:rowOff>
    </xdr:from>
    <xdr:ext cx="469744" cy="259045"/>
    <xdr:sp macro="" textlink="">
      <xdr:nvSpPr>
        <xdr:cNvPr id="64" name="議会費平均値テキスト"/>
        <xdr:cNvSpPr txBox="1"/>
      </xdr:nvSpPr>
      <xdr:spPr>
        <a:xfrm>
          <a:off x="4686300" y="61627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12156</xdr:rowOff>
    </xdr:from>
    <xdr:to>
      <xdr:col>24</xdr:col>
      <xdr:colOff>114300</xdr:colOff>
      <xdr:row>36</xdr:row>
      <xdr:rowOff>113756</xdr:rowOff>
    </xdr:to>
    <xdr:sp macro="" textlink="">
      <xdr:nvSpPr>
        <xdr:cNvPr id="65" name="フローチャート: 判断 64"/>
        <xdr:cNvSpPr/>
      </xdr:nvSpPr>
      <xdr:spPr>
        <a:xfrm>
          <a:off x="4584700" y="6184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89081</xdr:rowOff>
    </xdr:from>
    <xdr:to>
      <xdr:col>19</xdr:col>
      <xdr:colOff>177800</xdr:colOff>
      <xdr:row>36</xdr:row>
      <xdr:rowOff>92347</xdr:rowOff>
    </xdr:to>
    <xdr:cxnSp macro="">
      <xdr:nvCxnSpPr>
        <xdr:cNvPr id="66" name="直線コネクタ 65"/>
        <xdr:cNvCxnSpPr/>
      </xdr:nvCxnSpPr>
      <xdr:spPr>
        <a:xfrm>
          <a:off x="2908300" y="6261281"/>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23586</xdr:rowOff>
    </xdr:from>
    <xdr:to>
      <xdr:col>20</xdr:col>
      <xdr:colOff>38100</xdr:colOff>
      <xdr:row>36</xdr:row>
      <xdr:rowOff>125186</xdr:rowOff>
    </xdr:to>
    <xdr:sp macro="" textlink="">
      <xdr:nvSpPr>
        <xdr:cNvPr id="67" name="フローチャート: 判断 66"/>
        <xdr:cNvSpPr/>
      </xdr:nvSpPr>
      <xdr:spPr>
        <a:xfrm>
          <a:off x="3746500" y="6195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141713</xdr:rowOff>
    </xdr:from>
    <xdr:ext cx="469744" cy="259045"/>
    <xdr:sp macro="" textlink="">
      <xdr:nvSpPr>
        <xdr:cNvPr id="68" name="テキスト ボックス 67"/>
        <xdr:cNvSpPr txBox="1"/>
      </xdr:nvSpPr>
      <xdr:spPr>
        <a:xfrm>
          <a:off x="3562428" y="5971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87449</xdr:rowOff>
    </xdr:from>
    <xdr:to>
      <xdr:col>15</xdr:col>
      <xdr:colOff>50800</xdr:colOff>
      <xdr:row>36</xdr:row>
      <xdr:rowOff>89081</xdr:rowOff>
    </xdr:to>
    <xdr:cxnSp macro="">
      <xdr:nvCxnSpPr>
        <xdr:cNvPr id="69" name="直線コネクタ 68"/>
        <xdr:cNvCxnSpPr/>
      </xdr:nvCxnSpPr>
      <xdr:spPr>
        <a:xfrm>
          <a:off x="2019300" y="6259649"/>
          <a:ext cx="8890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31750</xdr:rowOff>
    </xdr:from>
    <xdr:to>
      <xdr:col>15</xdr:col>
      <xdr:colOff>101600</xdr:colOff>
      <xdr:row>36</xdr:row>
      <xdr:rowOff>133350</xdr:rowOff>
    </xdr:to>
    <xdr:sp macro="" textlink="">
      <xdr:nvSpPr>
        <xdr:cNvPr id="70" name="フローチャート: 判断 69"/>
        <xdr:cNvSpPr/>
      </xdr:nvSpPr>
      <xdr:spPr>
        <a:xfrm>
          <a:off x="2857500" y="6203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149877</xdr:rowOff>
    </xdr:from>
    <xdr:ext cx="469744" cy="259045"/>
    <xdr:sp macro="" textlink="">
      <xdr:nvSpPr>
        <xdr:cNvPr id="71" name="テキスト ボックス 70"/>
        <xdr:cNvSpPr txBox="1"/>
      </xdr:nvSpPr>
      <xdr:spPr>
        <a:xfrm>
          <a:off x="2673428" y="5979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87449</xdr:rowOff>
    </xdr:from>
    <xdr:to>
      <xdr:col>10</xdr:col>
      <xdr:colOff>114300</xdr:colOff>
      <xdr:row>36</xdr:row>
      <xdr:rowOff>92347</xdr:rowOff>
    </xdr:to>
    <xdr:cxnSp macro="">
      <xdr:nvCxnSpPr>
        <xdr:cNvPr id="72" name="直線コネクタ 71"/>
        <xdr:cNvCxnSpPr/>
      </xdr:nvCxnSpPr>
      <xdr:spPr>
        <a:xfrm flipV="1">
          <a:off x="1130300" y="6259649"/>
          <a:ext cx="889000" cy="4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162378</xdr:rowOff>
    </xdr:from>
    <xdr:to>
      <xdr:col>10</xdr:col>
      <xdr:colOff>165100</xdr:colOff>
      <xdr:row>36</xdr:row>
      <xdr:rowOff>92528</xdr:rowOff>
    </xdr:to>
    <xdr:sp macro="" textlink="">
      <xdr:nvSpPr>
        <xdr:cNvPr id="73" name="フローチャート: 判断 72"/>
        <xdr:cNvSpPr/>
      </xdr:nvSpPr>
      <xdr:spPr>
        <a:xfrm>
          <a:off x="1968500" y="6163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109055</xdr:rowOff>
    </xdr:from>
    <xdr:ext cx="469744" cy="259045"/>
    <xdr:sp macro="" textlink="">
      <xdr:nvSpPr>
        <xdr:cNvPr id="74" name="テキスト ボックス 73"/>
        <xdr:cNvSpPr txBox="1"/>
      </xdr:nvSpPr>
      <xdr:spPr>
        <a:xfrm>
          <a:off x="1784428" y="5938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141151</xdr:rowOff>
    </xdr:from>
    <xdr:to>
      <xdr:col>6</xdr:col>
      <xdr:colOff>38100</xdr:colOff>
      <xdr:row>36</xdr:row>
      <xdr:rowOff>71301</xdr:rowOff>
    </xdr:to>
    <xdr:sp macro="" textlink="">
      <xdr:nvSpPr>
        <xdr:cNvPr id="75" name="フローチャート: 判断 74"/>
        <xdr:cNvSpPr/>
      </xdr:nvSpPr>
      <xdr:spPr>
        <a:xfrm>
          <a:off x="1079500" y="6141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87828</xdr:rowOff>
    </xdr:from>
    <xdr:ext cx="469744" cy="259045"/>
    <xdr:sp macro="" textlink="">
      <xdr:nvSpPr>
        <xdr:cNvPr id="76" name="テキスト ボックス 75"/>
        <xdr:cNvSpPr txBox="1"/>
      </xdr:nvSpPr>
      <xdr:spPr>
        <a:xfrm>
          <a:off x="895428" y="59171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8890</xdr:rowOff>
    </xdr:from>
    <xdr:to>
      <xdr:col>24</xdr:col>
      <xdr:colOff>114300</xdr:colOff>
      <xdr:row>36</xdr:row>
      <xdr:rowOff>110490</xdr:rowOff>
    </xdr:to>
    <xdr:sp macro="" textlink="">
      <xdr:nvSpPr>
        <xdr:cNvPr id="82" name="楕円 81"/>
        <xdr:cNvSpPr/>
      </xdr:nvSpPr>
      <xdr:spPr>
        <a:xfrm>
          <a:off x="4584700" y="6181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31767</xdr:rowOff>
    </xdr:from>
    <xdr:ext cx="469744" cy="259045"/>
    <xdr:sp macro="" textlink="">
      <xdr:nvSpPr>
        <xdr:cNvPr id="83" name="議会費該当値テキスト"/>
        <xdr:cNvSpPr txBox="1"/>
      </xdr:nvSpPr>
      <xdr:spPr>
        <a:xfrm>
          <a:off x="4686300" y="6032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41547</xdr:rowOff>
    </xdr:from>
    <xdr:to>
      <xdr:col>20</xdr:col>
      <xdr:colOff>38100</xdr:colOff>
      <xdr:row>36</xdr:row>
      <xdr:rowOff>143147</xdr:rowOff>
    </xdr:to>
    <xdr:sp macro="" textlink="">
      <xdr:nvSpPr>
        <xdr:cNvPr id="84" name="楕円 83"/>
        <xdr:cNvSpPr/>
      </xdr:nvSpPr>
      <xdr:spPr>
        <a:xfrm>
          <a:off x="3746500" y="6213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134274</xdr:rowOff>
    </xdr:from>
    <xdr:ext cx="469744" cy="259045"/>
    <xdr:sp macro="" textlink="">
      <xdr:nvSpPr>
        <xdr:cNvPr id="85" name="テキスト ボックス 84"/>
        <xdr:cNvSpPr txBox="1"/>
      </xdr:nvSpPr>
      <xdr:spPr>
        <a:xfrm>
          <a:off x="3562428" y="63064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38281</xdr:rowOff>
    </xdr:from>
    <xdr:to>
      <xdr:col>15</xdr:col>
      <xdr:colOff>101600</xdr:colOff>
      <xdr:row>36</xdr:row>
      <xdr:rowOff>139881</xdr:rowOff>
    </xdr:to>
    <xdr:sp macro="" textlink="">
      <xdr:nvSpPr>
        <xdr:cNvPr id="86" name="楕円 85"/>
        <xdr:cNvSpPr/>
      </xdr:nvSpPr>
      <xdr:spPr>
        <a:xfrm>
          <a:off x="2857500" y="6210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131008</xdr:rowOff>
    </xdr:from>
    <xdr:ext cx="469744" cy="259045"/>
    <xdr:sp macro="" textlink="">
      <xdr:nvSpPr>
        <xdr:cNvPr id="87" name="テキスト ボックス 86"/>
        <xdr:cNvSpPr txBox="1"/>
      </xdr:nvSpPr>
      <xdr:spPr>
        <a:xfrm>
          <a:off x="2673428" y="63032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36649</xdr:rowOff>
    </xdr:from>
    <xdr:to>
      <xdr:col>10</xdr:col>
      <xdr:colOff>165100</xdr:colOff>
      <xdr:row>36</xdr:row>
      <xdr:rowOff>138249</xdr:rowOff>
    </xdr:to>
    <xdr:sp macro="" textlink="">
      <xdr:nvSpPr>
        <xdr:cNvPr id="88" name="楕円 87"/>
        <xdr:cNvSpPr/>
      </xdr:nvSpPr>
      <xdr:spPr>
        <a:xfrm>
          <a:off x="1968500" y="6208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129376</xdr:rowOff>
    </xdr:from>
    <xdr:ext cx="469744" cy="259045"/>
    <xdr:sp macro="" textlink="">
      <xdr:nvSpPr>
        <xdr:cNvPr id="89" name="テキスト ボックス 88"/>
        <xdr:cNvSpPr txBox="1"/>
      </xdr:nvSpPr>
      <xdr:spPr>
        <a:xfrm>
          <a:off x="1784428" y="63015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41547</xdr:rowOff>
    </xdr:from>
    <xdr:to>
      <xdr:col>6</xdr:col>
      <xdr:colOff>38100</xdr:colOff>
      <xdr:row>36</xdr:row>
      <xdr:rowOff>143147</xdr:rowOff>
    </xdr:to>
    <xdr:sp macro="" textlink="">
      <xdr:nvSpPr>
        <xdr:cNvPr id="90" name="楕円 89"/>
        <xdr:cNvSpPr/>
      </xdr:nvSpPr>
      <xdr:spPr>
        <a:xfrm>
          <a:off x="1079500" y="6213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134274</xdr:rowOff>
    </xdr:from>
    <xdr:ext cx="469744" cy="259045"/>
    <xdr:sp macro="" textlink="">
      <xdr:nvSpPr>
        <xdr:cNvPr id="91" name="テキスト ボックス 90"/>
        <xdr:cNvSpPr txBox="1"/>
      </xdr:nvSpPr>
      <xdr:spPr>
        <a:xfrm>
          <a:off x="895428" y="63064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2" name="テキスト ボックス 101"/>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3" name="直線コネクタ 102"/>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4" name="テキスト ボックス 103"/>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5" name="直線コネクタ 104"/>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6" name="テキスト ボックス 105"/>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7" name="直線コネクタ 106"/>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8" name="テキスト ボックス 107"/>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9" name="直線コネクタ 108"/>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10" name="テキスト ボックス 109"/>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1" name="直線コネクタ 110"/>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2" name="テキスト ボックス 111"/>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57</xdr:row>
      <xdr:rowOff>95529</xdr:rowOff>
    </xdr:from>
    <xdr:to>
      <xdr:col>24</xdr:col>
      <xdr:colOff>62865</xdr:colOff>
      <xdr:row>59</xdr:row>
      <xdr:rowOff>75235</xdr:rowOff>
    </xdr:to>
    <xdr:cxnSp macro="">
      <xdr:nvCxnSpPr>
        <xdr:cNvPr id="116" name="直線コネクタ 115"/>
        <xdr:cNvCxnSpPr/>
      </xdr:nvCxnSpPr>
      <xdr:spPr>
        <a:xfrm flipV="1">
          <a:off x="4633595" y="9868179"/>
          <a:ext cx="1270" cy="3226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79062</xdr:rowOff>
    </xdr:from>
    <xdr:ext cx="534377" cy="259045"/>
    <xdr:sp macro="" textlink="">
      <xdr:nvSpPr>
        <xdr:cNvPr id="117" name="総務費最小値テキスト"/>
        <xdr:cNvSpPr txBox="1"/>
      </xdr:nvSpPr>
      <xdr:spPr>
        <a:xfrm>
          <a:off x="4686300" y="10194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27,576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75235</xdr:rowOff>
    </xdr:from>
    <xdr:to>
      <xdr:col>24</xdr:col>
      <xdr:colOff>152400</xdr:colOff>
      <xdr:row>59</xdr:row>
      <xdr:rowOff>75235</xdr:rowOff>
    </xdr:to>
    <xdr:cxnSp macro="">
      <xdr:nvCxnSpPr>
        <xdr:cNvPr id="118" name="直線コネクタ 117"/>
        <xdr:cNvCxnSpPr/>
      </xdr:nvCxnSpPr>
      <xdr:spPr>
        <a:xfrm>
          <a:off x="4546600" y="10190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42206</xdr:rowOff>
    </xdr:from>
    <xdr:ext cx="534377" cy="259045"/>
    <xdr:sp macro="" textlink="">
      <xdr:nvSpPr>
        <xdr:cNvPr id="119" name="総務費最大値テキスト"/>
        <xdr:cNvSpPr txBox="1"/>
      </xdr:nvSpPr>
      <xdr:spPr>
        <a:xfrm>
          <a:off x="4686300" y="9643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52,978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57</xdr:row>
      <xdr:rowOff>95529</xdr:rowOff>
    </xdr:from>
    <xdr:to>
      <xdr:col>24</xdr:col>
      <xdr:colOff>152400</xdr:colOff>
      <xdr:row>57</xdr:row>
      <xdr:rowOff>95529</xdr:rowOff>
    </xdr:to>
    <xdr:cxnSp macro="">
      <xdr:nvCxnSpPr>
        <xdr:cNvPr id="120" name="直線コネクタ 119"/>
        <xdr:cNvCxnSpPr/>
      </xdr:nvCxnSpPr>
      <xdr:spPr>
        <a:xfrm>
          <a:off x="4546600" y="98681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114198</xdr:rowOff>
    </xdr:from>
    <xdr:to>
      <xdr:col>24</xdr:col>
      <xdr:colOff>63500</xdr:colOff>
      <xdr:row>58</xdr:row>
      <xdr:rowOff>120942</xdr:rowOff>
    </xdr:to>
    <xdr:cxnSp macro="">
      <xdr:nvCxnSpPr>
        <xdr:cNvPr id="121" name="直線コネクタ 120"/>
        <xdr:cNvCxnSpPr/>
      </xdr:nvCxnSpPr>
      <xdr:spPr>
        <a:xfrm flipV="1">
          <a:off x="3797300" y="10058298"/>
          <a:ext cx="838200" cy="6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72927</xdr:rowOff>
    </xdr:from>
    <xdr:ext cx="534377" cy="259045"/>
    <xdr:sp macro="" textlink="">
      <xdr:nvSpPr>
        <xdr:cNvPr id="122" name="総務費平均値テキスト"/>
        <xdr:cNvSpPr txBox="1"/>
      </xdr:nvSpPr>
      <xdr:spPr>
        <a:xfrm>
          <a:off x="4686300" y="98455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50050</xdr:rowOff>
    </xdr:from>
    <xdr:to>
      <xdr:col>24</xdr:col>
      <xdr:colOff>114300</xdr:colOff>
      <xdr:row>58</xdr:row>
      <xdr:rowOff>151650</xdr:rowOff>
    </xdr:to>
    <xdr:sp macro="" textlink="">
      <xdr:nvSpPr>
        <xdr:cNvPr id="123" name="フローチャート: 判断 122"/>
        <xdr:cNvSpPr/>
      </xdr:nvSpPr>
      <xdr:spPr>
        <a:xfrm>
          <a:off x="4584700" y="999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51</xdr:row>
      <xdr:rowOff>90640</xdr:rowOff>
    </xdr:from>
    <xdr:to>
      <xdr:col>19</xdr:col>
      <xdr:colOff>177800</xdr:colOff>
      <xdr:row>58</xdr:row>
      <xdr:rowOff>120942</xdr:rowOff>
    </xdr:to>
    <xdr:cxnSp macro="">
      <xdr:nvCxnSpPr>
        <xdr:cNvPr id="124" name="直線コネクタ 123"/>
        <xdr:cNvCxnSpPr/>
      </xdr:nvCxnSpPr>
      <xdr:spPr>
        <a:xfrm>
          <a:off x="2908300" y="8834590"/>
          <a:ext cx="889000" cy="1230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27254</xdr:rowOff>
    </xdr:from>
    <xdr:to>
      <xdr:col>20</xdr:col>
      <xdr:colOff>38100</xdr:colOff>
      <xdr:row>58</xdr:row>
      <xdr:rowOff>128854</xdr:rowOff>
    </xdr:to>
    <xdr:sp macro="" textlink="">
      <xdr:nvSpPr>
        <xdr:cNvPr id="125" name="フローチャート: 判断 124"/>
        <xdr:cNvSpPr/>
      </xdr:nvSpPr>
      <xdr:spPr>
        <a:xfrm>
          <a:off x="3746500" y="9971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145381</xdr:rowOff>
    </xdr:from>
    <xdr:ext cx="534377" cy="259045"/>
    <xdr:sp macro="" textlink="">
      <xdr:nvSpPr>
        <xdr:cNvPr id="126" name="テキスト ボックス 125"/>
        <xdr:cNvSpPr txBox="1"/>
      </xdr:nvSpPr>
      <xdr:spPr>
        <a:xfrm>
          <a:off x="3530111" y="9746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51</xdr:row>
      <xdr:rowOff>90640</xdr:rowOff>
    </xdr:from>
    <xdr:to>
      <xdr:col>15</xdr:col>
      <xdr:colOff>50800</xdr:colOff>
      <xdr:row>59</xdr:row>
      <xdr:rowOff>59982</xdr:rowOff>
    </xdr:to>
    <xdr:cxnSp macro="">
      <xdr:nvCxnSpPr>
        <xdr:cNvPr id="127" name="直線コネクタ 126"/>
        <xdr:cNvCxnSpPr/>
      </xdr:nvCxnSpPr>
      <xdr:spPr>
        <a:xfrm flipV="1">
          <a:off x="2019300" y="8834590"/>
          <a:ext cx="889000" cy="1340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51</xdr:row>
      <xdr:rowOff>63462</xdr:rowOff>
    </xdr:from>
    <xdr:to>
      <xdr:col>15</xdr:col>
      <xdr:colOff>101600</xdr:colOff>
      <xdr:row>51</xdr:row>
      <xdr:rowOff>165062</xdr:rowOff>
    </xdr:to>
    <xdr:sp macro="" textlink="">
      <xdr:nvSpPr>
        <xdr:cNvPr id="128" name="フローチャート: 判断 127"/>
        <xdr:cNvSpPr/>
      </xdr:nvSpPr>
      <xdr:spPr>
        <a:xfrm>
          <a:off x="2857500" y="8807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51</xdr:row>
      <xdr:rowOff>156189</xdr:rowOff>
    </xdr:from>
    <xdr:ext cx="599010" cy="259045"/>
    <xdr:sp macro="" textlink="">
      <xdr:nvSpPr>
        <xdr:cNvPr id="129" name="テキスト ボックス 128"/>
        <xdr:cNvSpPr txBox="1"/>
      </xdr:nvSpPr>
      <xdr:spPr>
        <a:xfrm>
          <a:off x="2608795" y="89001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132,503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59</xdr:row>
      <xdr:rowOff>59982</xdr:rowOff>
    </xdr:from>
    <xdr:to>
      <xdr:col>10</xdr:col>
      <xdr:colOff>114300</xdr:colOff>
      <xdr:row>59</xdr:row>
      <xdr:rowOff>71895</xdr:rowOff>
    </xdr:to>
    <xdr:cxnSp macro="">
      <xdr:nvCxnSpPr>
        <xdr:cNvPr id="130" name="直線コネクタ 129"/>
        <xdr:cNvCxnSpPr/>
      </xdr:nvCxnSpPr>
      <xdr:spPr>
        <a:xfrm flipV="1">
          <a:off x="1130300" y="10175532"/>
          <a:ext cx="889000" cy="11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109639</xdr:rowOff>
    </xdr:from>
    <xdr:to>
      <xdr:col>10</xdr:col>
      <xdr:colOff>165100</xdr:colOff>
      <xdr:row>59</xdr:row>
      <xdr:rowOff>39789</xdr:rowOff>
    </xdr:to>
    <xdr:sp macro="" textlink="">
      <xdr:nvSpPr>
        <xdr:cNvPr id="131" name="フローチャート: 判断 130"/>
        <xdr:cNvSpPr/>
      </xdr:nvSpPr>
      <xdr:spPr>
        <a:xfrm>
          <a:off x="1968500" y="10053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56316</xdr:rowOff>
    </xdr:from>
    <xdr:ext cx="534377" cy="259045"/>
    <xdr:sp macro="" textlink="">
      <xdr:nvSpPr>
        <xdr:cNvPr id="132" name="テキスト ボックス 131"/>
        <xdr:cNvSpPr txBox="1"/>
      </xdr:nvSpPr>
      <xdr:spPr>
        <a:xfrm>
          <a:off x="1752111" y="9828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124841</xdr:rowOff>
    </xdr:from>
    <xdr:to>
      <xdr:col>6</xdr:col>
      <xdr:colOff>38100</xdr:colOff>
      <xdr:row>59</xdr:row>
      <xdr:rowOff>54991</xdr:rowOff>
    </xdr:to>
    <xdr:sp macro="" textlink="">
      <xdr:nvSpPr>
        <xdr:cNvPr id="133" name="フローチャート: 判断 132"/>
        <xdr:cNvSpPr/>
      </xdr:nvSpPr>
      <xdr:spPr>
        <a:xfrm>
          <a:off x="1079500" y="10068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71518</xdr:rowOff>
    </xdr:from>
    <xdr:ext cx="534377" cy="259045"/>
    <xdr:sp macro="" textlink="">
      <xdr:nvSpPr>
        <xdr:cNvPr id="134" name="テキスト ボックス 133"/>
        <xdr:cNvSpPr txBox="1"/>
      </xdr:nvSpPr>
      <xdr:spPr>
        <a:xfrm>
          <a:off x="863111" y="9844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63398</xdr:rowOff>
    </xdr:from>
    <xdr:to>
      <xdr:col>24</xdr:col>
      <xdr:colOff>114300</xdr:colOff>
      <xdr:row>58</xdr:row>
      <xdr:rowOff>164998</xdr:rowOff>
    </xdr:to>
    <xdr:sp macro="" textlink="">
      <xdr:nvSpPr>
        <xdr:cNvPr id="140" name="楕円 139"/>
        <xdr:cNvSpPr/>
      </xdr:nvSpPr>
      <xdr:spPr>
        <a:xfrm>
          <a:off x="4584700" y="10007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41825</xdr:rowOff>
    </xdr:from>
    <xdr:ext cx="534377" cy="259045"/>
    <xdr:sp macro="" textlink="">
      <xdr:nvSpPr>
        <xdr:cNvPr id="141" name="総務費該当値テキスト"/>
        <xdr:cNvSpPr txBox="1"/>
      </xdr:nvSpPr>
      <xdr:spPr>
        <a:xfrm>
          <a:off x="4686300" y="99859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70142</xdr:rowOff>
    </xdr:from>
    <xdr:to>
      <xdr:col>20</xdr:col>
      <xdr:colOff>38100</xdr:colOff>
      <xdr:row>59</xdr:row>
      <xdr:rowOff>292</xdr:rowOff>
    </xdr:to>
    <xdr:sp macro="" textlink="">
      <xdr:nvSpPr>
        <xdr:cNvPr id="142" name="楕円 141"/>
        <xdr:cNvSpPr/>
      </xdr:nvSpPr>
      <xdr:spPr>
        <a:xfrm>
          <a:off x="3746500" y="10014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162869</xdr:rowOff>
    </xdr:from>
    <xdr:ext cx="534377" cy="259045"/>
    <xdr:sp macro="" textlink="">
      <xdr:nvSpPr>
        <xdr:cNvPr id="143" name="テキスト ボックス 142"/>
        <xdr:cNvSpPr txBox="1"/>
      </xdr:nvSpPr>
      <xdr:spPr>
        <a:xfrm>
          <a:off x="3530111" y="10106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51</xdr:row>
      <xdr:rowOff>39840</xdr:rowOff>
    </xdr:from>
    <xdr:to>
      <xdr:col>15</xdr:col>
      <xdr:colOff>101600</xdr:colOff>
      <xdr:row>51</xdr:row>
      <xdr:rowOff>141440</xdr:rowOff>
    </xdr:to>
    <xdr:sp macro="" textlink="">
      <xdr:nvSpPr>
        <xdr:cNvPr id="144" name="楕円 143"/>
        <xdr:cNvSpPr/>
      </xdr:nvSpPr>
      <xdr:spPr>
        <a:xfrm>
          <a:off x="2857500" y="8783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49</xdr:row>
      <xdr:rowOff>157967</xdr:rowOff>
    </xdr:from>
    <xdr:ext cx="599010" cy="259045"/>
    <xdr:sp macro="" textlink="">
      <xdr:nvSpPr>
        <xdr:cNvPr id="145" name="テキスト ボックス 144"/>
        <xdr:cNvSpPr txBox="1"/>
      </xdr:nvSpPr>
      <xdr:spPr>
        <a:xfrm>
          <a:off x="2608795" y="85590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59</xdr:row>
      <xdr:rowOff>9182</xdr:rowOff>
    </xdr:from>
    <xdr:to>
      <xdr:col>10</xdr:col>
      <xdr:colOff>165100</xdr:colOff>
      <xdr:row>59</xdr:row>
      <xdr:rowOff>110782</xdr:rowOff>
    </xdr:to>
    <xdr:sp macro="" textlink="">
      <xdr:nvSpPr>
        <xdr:cNvPr id="146" name="楕円 145"/>
        <xdr:cNvSpPr/>
      </xdr:nvSpPr>
      <xdr:spPr>
        <a:xfrm>
          <a:off x="1968500" y="10124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101909</xdr:rowOff>
    </xdr:from>
    <xdr:ext cx="534377" cy="259045"/>
    <xdr:sp macro="" textlink="">
      <xdr:nvSpPr>
        <xdr:cNvPr id="147" name="テキスト ボックス 146"/>
        <xdr:cNvSpPr txBox="1"/>
      </xdr:nvSpPr>
      <xdr:spPr>
        <a:xfrm>
          <a:off x="1752111" y="10217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59</xdr:row>
      <xdr:rowOff>21095</xdr:rowOff>
    </xdr:from>
    <xdr:to>
      <xdr:col>6</xdr:col>
      <xdr:colOff>38100</xdr:colOff>
      <xdr:row>59</xdr:row>
      <xdr:rowOff>122695</xdr:rowOff>
    </xdr:to>
    <xdr:sp macro="" textlink="">
      <xdr:nvSpPr>
        <xdr:cNvPr id="148" name="楕円 147"/>
        <xdr:cNvSpPr/>
      </xdr:nvSpPr>
      <xdr:spPr>
        <a:xfrm>
          <a:off x="1079500" y="10136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113822</xdr:rowOff>
    </xdr:from>
    <xdr:ext cx="534377" cy="259045"/>
    <xdr:sp macro="" textlink="">
      <xdr:nvSpPr>
        <xdr:cNvPr id="149" name="テキスト ボックス 148"/>
        <xdr:cNvSpPr txBox="1"/>
      </xdr:nvSpPr>
      <xdr:spPr>
        <a:xfrm>
          <a:off x="863111" y="10229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196,866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152,343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60" name="テキスト ボックス 159"/>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61" name="直線コネクタ 160"/>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2" name="テキスト ボックス 161"/>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3" name="直線コネクタ 162"/>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4" name="テキスト ボックス 163"/>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5" name="直線コネクタ 164"/>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6" name="テキスト ボックス 165"/>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7" name="直線コネクタ 166"/>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8" name="テキスト ボックス 167"/>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9" name="直線コネクタ 168"/>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0" name="テキスト ボックス 169"/>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1" name="直線コネクタ 170"/>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2" name="テキスト ボックス 171"/>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3"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10343</xdr:rowOff>
    </xdr:from>
    <xdr:to>
      <xdr:col>24</xdr:col>
      <xdr:colOff>62865</xdr:colOff>
      <xdr:row>76</xdr:row>
      <xdr:rowOff>135097</xdr:rowOff>
    </xdr:to>
    <xdr:cxnSp macro="">
      <xdr:nvCxnSpPr>
        <xdr:cNvPr id="174" name="直線コネクタ 173"/>
        <xdr:cNvCxnSpPr/>
      </xdr:nvCxnSpPr>
      <xdr:spPr>
        <a:xfrm flipV="1">
          <a:off x="4633595" y="12011843"/>
          <a:ext cx="1270" cy="11534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138924</xdr:rowOff>
    </xdr:from>
    <xdr:ext cx="599010" cy="259045"/>
    <xdr:sp macro="" textlink="">
      <xdr:nvSpPr>
        <xdr:cNvPr id="175" name="民生費最小値テキスト"/>
        <xdr:cNvSpPr txBox="1"/>
      </xdr:nvSpPr>
      <xdr:spPr>
        <a:xfrm>
          <a:off x="4686300" y="13169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155,604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76</xdr:row>
      <xdr:rowOff>135097</xdr:rowOff>
    </xdr:from>
    <xdr:to>
      <xdr:col>24</xdr:col>
      <xdr:colOff>152400</xdr:colOff>
      <xdr:row>76</xdr:row>
      <xdr:rowOff>135097</xdr:rowOff>
    </xdr:to>
    <xdr:cxnSp macro="">
      <xdr:nvCxnSpPr>
        <xdr:cNvPr id="176" name="直線コネクタ 175"/>
        <xdr:cNvCxnSpPr/>
      </xdr:nvCxnSpPr>
      <xdr:spPr>
        <a:xfrm>
          <a:off x="4546600" y="13165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128470</xdr:rowOff>
    </xdr:from>
    <xdr:ext cx="599010" cy="259045"/>
    <xdr:sp macro="" textlink="">
      <xdr:nvSpPr>
        <xdr:cNvPr id="177" name="民生費最大値テキスト"/>
        <xdr:cNvSpPr txBox="1"/>
      </xdr:nvSpPr>
      <xdr:spPr>
        <a:xfrm>
          <a:off x="4686300" y="11787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306,976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10343</xdr:rowOff>
    </xdr:from>
    <xdr:to>
      <xdr:col>24</xdr:col>
      <xdr:colOff>152400</xdr:colOff>
      <xdr:row>70</xdr:row>
      <xdr:rowOff>10343</xdr:rowOff>
    </xdr:to>
    <xdr:cxnSp macro="">
      <xdr:nvCxnSpPr>
        <xdr:cNvPr id="178" name="直線コネクタ 177"/>
        <xdr:cNvCxnSpPr/>
      </xdr:nvCxnSpPr>
      <xdr:spPr>
        <a:xfrm>
          <a:off x="4546600" y="12011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63477</xdr:rowOff>
    </xdr:from>
    <xdr:to>
      <xdr:col>24</xdr:col>
      <xdr:colOff>63500</xdr:colOff>
      <xdr:row>76</xdr:row>
      <xdr:rowOff>135097</xdr:rowOff>
    </xdr:to>
    <xdr:cxnSp macro="">
      <xdr:nvCxnSpPr>
        <xdr:cNvPr id="179" name="直線コネクタ 178"/>
        <xdr:cNvCxnSpPr/>
      </xdr:nvCxnSpPr>
      <xdr:spPr>
        <a:xfrm>
          <a:off x="3797300" y="13093677"/>
          <a:ext cx="838200" cy="71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107738</xdr:rowOff>
    </xdr:from>
    <xdr:ext cx="599010" cy="259045"/>
    <xdr:sp macro="" textlink="">
      <xdr:nvSpPr>
        <xdr:cNvPr id="180" name="民生費平均値テキスト"/>
        <xdr:cNvSpPr txBox="1"/>
      </xdr:nvSpPr>
      <xdr:spPr>
        <a:xfrm>
          <a:off x="4686300" y="1245213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223,030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84861</xdr:rowOff>
    </xdr:from>
    <xdr:to>
      <xdr:col>24</xdr:col>
      <xdr:colOff>114300</xdr:colOff>
      <xdr:row>74</xdr:row>
      <xdr:rowOff>15011</xdr:rowOff>
    </xdr:to>
    <xdr:sp macro="" textlink="">
      <xdr:nvSpPr>
        <xdr:cNvPr id="181" name="フローチャート: 判断 180"/>
        <xdr:cNvSpPr/>
      </xdr:nvSpPr>
      <xdr:spPr>
        <a:xfrm>
          <a:off x="4584700" y="12600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63477</xdr:rowOff>
    </xdr:from>
    <xdr:to>
      <xdr:col>19</xdr:col>
      <xdr:colOff>177800</xdr:colOff>
      <xdr:row>77</xdr:row>
      <xdr:rowOff>92929</xdr:rowOff>
    </xdr:to>
    <xdr:cxnSp macro="">
      <xdr:nvCxnSpPr>
        <xdr:cNvPr id="182" name="直線コネクタ 181"/>
        <xdr:cNvCxnSpPr/>
      </xdr:nvCxnSpPr>
      <xdr:spPr>
        <a:xfrm flipV="1">
          <a:off x="2908300" y="13093677"/>
          <a:ext cx="889000" cy="2009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73</xdr:row>
      <xdr:rowOff>63190</xdr:rowOff>
    </xdr:from>
    <xdr:to>
      <xdr:col>20</xdr:col>
      <xdr:colOff>38100</xdr:colOff>
      <xdr:row>73</xdr:row>
      <xdr:rowOff>164790</xdr:rowOff>
    </xdr:to>
    <xdr:sp macro="" textlink="">
      <xdr:nvSpPr>
        <xdr:cNvPr id="183" name="フローチャート: 判断 182"/>
        <xdr:cNvSpPr/>
      </xdr:nvSpPr>
      <xdr:spPr>
        <a:xfrm>
          <a:off x="3746500" y="12579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72</xdr:row>
      <xdr:rowOff>9867</xdr:rowOff>
    </xdr:from>
    <xdr:ext cx="599010" cy="259045"/>
    <xdr:sp macro="" textlink="">
      <xdr:nvSpPr>
        <xdr:cNvPr id="184" name="テキスト ボックス 183"/>
        <xdr:cNvSpPr txBox="1"/>
      </xdr:nvSpPr>
      <xdr:spPr>
        <a:xfrm>
          <a:off x="3497795" y="123542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225,874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92929</xdr:rowOff>
    </xdr:from>
    <xdr:to>
      <xdr:col>15</xdr:col>
      <xdr:colOff>50800</xdr:colOff>
      <xdr:row>77</xdr:row>
      <xdr:rowOff>153614</xdr:rowOff>
    </xdr:to>
    <xdr:cxnSp macro="">
      <xdr:nvCxnSpPr>
        <xdr:cNvPr id="185" name="直線コネクタ 184"/>
        <xdr:cNvCxnSpPr/>
      </xdr:nvCxnSpPr>
      <xdr:spPr>
        <a:xfrm flipV="1">
          <a:off x="2019300" y="13294579"/>
          <a:ext cx="889000" cy="60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74</xdr:row>
      <xdr:rowOff>92626</xdr:rowOff>
    </xdr:from>
    <xdr:to>
      <xdr:col>15</xdr:col>
      <xdr:colOff>101600</xdr:colOff>
      <xdr:row>75</xdr:row>
      <xdr:rowOff>22776</xdr:rowOff>
    </xdr:to>
    <xdr:sp macro="" textlink="">
      <xdr:nvSpPr>
        <xdr:cNvPr id="186" name="フローチャート: 判断 185"/>
        <xdr:cNvSpPr/>
      </xdr:nvSpPr>
      <xdr:spPr>
        <a:xfrm>
          <a:off x="2857500" y="12779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39303</xdr:rowOff>
    </xdr:from>
    <xdr:ext cx="599010" cy="259045"/>
    <xdr:sp macro="" textlink="">
      <xdr:nvSpPr>
        <xdr:cNvPr id="187" name="テキスト ボックス 186"/>
        <xdr:cNvSpPr txBox="1"/>
      </xdr:nvSpPr>
      <xdr:spPr>
        <a:xfrm>
          <a:off x="2608795" y="125551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199,511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153614</xdr:rowOff>
    </xdr:from>
    <xdr:to>
      <xdr:col>10</xdr:col>
      <xdr:colOff>114300</xdr:colOff>
      <xdr:row>78</xdr:row>
      <xdr:rowOff>25057</xdr:rowOff>
    </xdr:to>
    <xdr:cxnSp macro="">
      <xdr:nvCxnSpPr>
        <xdr:cNvPr id="188" name="直線コネクタ 187"/>
        <xdr:cNvCxnSpPr/>
      </xdr:nvCxnSpPr>
      <xdr:spPr>
        <a:xfrm flipV="1">
          <a:off x="1130300" y="13355264"/>
          <a:ext cx="889000" cy="42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74</xdr:row>
      <xdr:rowOff>143924</xdr:rowOff>
    </xdr:from>
    <xdr:to>
      <xdr:col>10</xdr:col>
      <xdr:colOff>165100</xdr:colOff>
      <xdr:row>75</xdr:row>
      <xdr:rowOff>74074</xdr:rowOff>
    </xdr:to>
    <xdr:sp macro="" textlink="">
      <xdr:nvSpPr>
        <xdr:cNvPr id="189" name="フローチャート: 判断 188"/>
        <xdr:cNvSpPr/>
      </xdr:nvSpPr>
      <xdr:spPr>
        <a:xfrm>
          <a:off x="1968500" y="12831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73</xdr:row>
      <xdr:rowOff>90601</xdr:rowOff>
    </xdr:from>
    <xdr:ext cx="599010" cy="259045"/>
    <xdr:sp macro="" textlink="">
      <xdr:nvSpPr>
        <xdr:cNvPr id="190" name="テキスト ボックス 189"/>
        <xdr:cNvSpPr txBox="1"/>
      </xdr:nvSpPr>
      <xdr:spPr>
        <a:xfrm>
          <a:off x="1719795" y="126064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192,779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17928</xdr:rowOff>
    </xdr:from>
    <xdr:to>
      <xdr:col>6</xdr:col>
      <xdr:colOff>38100</xdr:colOff>
      <xdr:row>75</xdr:row>
      <xdr:rowOff>119528</xdr:rowOff>
    </xdr:to>
    <xdr:sp macro="" textlink="">
      <xdr:nvSpPr>
        <xdr:cNvPr id="191" name="フローチャート: 判断 190"/>
        <xdr:cNvSpPr/>
      </xdr:nvSpPr>
      <xdr:spPr>
        <a:xfrm>
          <a:off x="1079500" y="12876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73</xdr:row>
      <xdr:rowOff>136055</xdr:rowOff>
    </xdr:from>
    <xdr:ext cx="599010" cy="259045"/>
    <xdr:sp macro="" textlink="">
      <xdr:nvSpPr>
        <xdr:cNvPr id="192" name="テキスト ボックス 191"/>
        <xdr:cNvSpPr txBox="1"/>
      </xdr:nvSpPr>
      <xdr:spPr>
        <a:xfrm>
          <a:off x="830795" y="126519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3" name="テキスト ボックス 192"/>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4" name="テキスト ボックス 193"/>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5" name="テキスト ボックス 194"/>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6" name="テキスト ボックス 195"/>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7" name="テキスト ボックス 196"/>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84297</xdr:rowOff>
    </xdr:from>
    <xdr:to>
      <xdr:col>24</xdr:col>
      <xdr:colOff>114300</xdr:colOff>
      <xdr:row>77</xdr:row>
      <xdr:rowOff>14447</xdr:rowOff>
    </xdr:to>
    <xdr:sp macro="" textlink="">
      <xdr:nvSpPr>
        <xdr:cNvPr id="198" name="楕円 197"/>
        <xdr:cNvSpPr/>
      </xdr:nvSpPr>
      <xdr:spPr>
        <a:xfrm>
          <a:off x="4584700" y="131144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170674</xdr:rowOff>
    </xdr:from>
    <xdr:ext cx="599010" cy="259045"/>
    <xdr:sp macro="" textlink="">
      <xdr:nvSpPr>
        <xdr:cNvPr id="199" name="民生費該当値テキスト"/>
        <xdr:cNvSpPr txBox="1"/>
      </xdr:nvSpPr>
      <xdr:spPr>
        <a:xfrm>
          <a:off x="4686300" y="130294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155,604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12677</xdr:rowOff>
    </xdr:from>
    <xdr:to>
      <xdr:col>20</xdr:col>
      <xdr:colOff>38100</xdr:colOff>
      <xdr:row>76</xdr:row>
      <xdr:rowOff>114277</xdr:rowOff>
    </xdr:to>
    <xdr:sp macro="" textlink="">
      <xdr:nvSpPr>
        <xdr:cNvPr id="200" name="楕円 199"/>
        <xdr:cNvSpPr/>
      </xdr:nvSpPr>
      <xdr:spPr>
        <a:xfrm>
          <a:off x="3746500" y="13042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105404</xdr:rowOff>
    </xdr:from>
    <xdr:ext cx="599010" cy="259045"/>
    <xdr:sp macro="" textlink="">
      <xdr:nvSpPr>
        <xdr:cNvPr id="201" name="テキスト ボックス 200"/>
        <xdr:cNvSpPr txBox="1"/>
      </xdr:nvSpPr>
      <xdr:spPr>
        <a:xfrm>
          <a:off x="3497795" y="131356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42129</xdr:rowOff>
    </xdr:from>
    <xdr:to>
      <xdr:col>15</xdr:col>
      <xdr:colOff>101600</xdr:colOff>
      <xdr:row>77</xdr:row>
      <xdr:rowOff>143729</xdr:rowOff>
    </xdr:to>
    <xdr:sp macro="" textlink="">
      <xdr:nvSpPr>
        <xdr:cNvPr id="202" name="楕円 201"/>
        <xdr:cNvSpPr/>
      </xdr:nvSpPr>
      <xdr:spPr>
        <a:xfrm>
          <a:off x="2857500" y="13243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134856</xdr:rowOff>
    </xdr:from>
    <xdr:ext cx="599010" cy="259045"/>
    <xdr:sp macro="" textlink="">
      <xdr:nvSpPr>
        <xdr:cNvPr id="203" name="テキスト ボックス 202"/>
        <xdr:cNvSpPr txBox="1"/>
      </xdr:nvSpPr>
      <xdr:spPr>
        <a:xfrm>
          <a:off x="2608795" y="133365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102814</xdr:rowOff>
    </xdr:from>
    <xdr:to>
      <xdr:col>10</xdr:col>
      <xdr:colOff>165100</xdr:colOff>
      <xdr:row>78</xdr:row>
      <xdr:rowOff>32964</xdr:rowOff>
    </xdr:to>
    <xdr:sp macro="" textlink="">
      <xdr:nvSpPr>
        <xdr:cNvPr id="204" name="楕円 203"/>
        <xdr:cNvSpPr/>
      </xdr:nvSpPr>
      <xdr:spPr>
        <a:xfrm>
          <a:off x="1968500" y="13304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24091</xdr:rowOff>
    </xdr:from>
    <xdr:ext cx="599010" cy="259045"/>
    <xdr:sp macro="" textlink="">
      <xdr:nvSpPr>
        <xdr:cNvPr id="205" name="テキスト ボックス 204"/>
        <xdr:cNvSpPr txBox="1"/>
      </xdr:nvSpPr>
      <xdr:spPr>
        <a:xfrm>
          <a:off x="1719795" y="133971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145707</xdr:rowOff>
    </xdr:from>
    <xdr:to>
      <xdr:col>6</xdr:col>
      <xdr:colOff>38100</xdr:colOff>
      <xdr:row>78</xdr:row>
      <xdr:rowOff>75857</xdr:rowOff>
    </xdr:to>
    <xdr:sp macro="" textlink="">
      <xdr:nvSpPr>
        <xdr:cNvPr id="206" name="楕円 205"/>
        <xdr:cNvSpPr/>
      </xdr:nvSpPr>
      <xdr:spPr>
        <a:xfrm>
          <a:off x="1079500" y="13347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66984</xdr:rowOff>
    </xdr:from>
    <xdr:ext cx="599010" cy="259045"/>
    <xdr:sp macro="" textlink="">
      <xdr:nvSpPr>
        <xdr:cNvPr id="207" name="テキスト ボックス 206"/>
        <xdr:cNvSpPr txBox="1"/>
      </xdr:nvSpPr>
      <xdr:spPr>
        <a:xfrm>
          <a:off x="830795" y="134400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8" name="正方形/長方形 207"/>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9" name="正方形/長方形 208"/>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0" name="正方形/長方形 209"/>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1" name="正方形/長方形 210"/>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2" name="正方形/長方形 211"/>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3" name="正方形/長方形 212"/>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4" name="正方形/長方形 213"/>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5" name="正方形/長方形 214"/>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6" name="テキスト ボックス 215"/>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7" name="直線コネクタ 216"/>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8" name="テキスト ボックス 217"/>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139700</xdr:rowOff>
    </xdr:from>
    <xdr:to>
      <xdr:col>28</xdr:col>
      <xdr:colOff>114300</xdr:colOff>
      <xdr:row>99</xdr:row>
      <xdr:rowOff>139700</xdr:rowOff>
    </xdr:to>
    <xdr:cxnSp macro="">
      <xdr:nvCxnSpPr>
        <xdr:cNvPr id="219" name="直線コネクタ 218"/>
        <xdr:cNvCxnSpPr/>
      </xdr:nvCxnSpPr>
      <xdr:spPr>
        <a:xfrm>
          <a:off x="762000" y="1711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168927</xdr:rowOff>
    </xdr:from>
    <xdr:ext cx="531299" cy="259045"/>
    <xdr:sp macro="" textlink="">
      <xdr:nvSpPr>
        <xdr:cNvPr id="220" name="テキスト ボックス 219"/>
        <xdr:cNvSpPr txBox="1"/>
      </xdr:nvSpPr>
      <xdr:spPr>
        <a:xfrm>
          <a:off x="230701" y="1697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25400</xdr:rowOff>
    </xdr:from>
    <xdr:to>
      <xdr:col>28</xdr:col>
      <xdr:colOff>114300</xdr:colOff>
      <xdr:row>98</xdr:row>
      <xdr:rowOff>25400</xdr:rowOff>
    </xdr:to>
    <xdr:cxnSp macro="">
      <xdr:nvCxnSpPr>
        <xdr:cNvPr id="221" name="直線コネクタ 220"/>
        <xdr:cNvCxnSpPr/>
      </xdr:nvCxnSpPr>
      <xdr:spPr>
        <a:xfrm>
          <a:off x="762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54627</xdr:rowOff>
    </xdr:from>
    <xdr:ext cx="531299" cy="259045"/>
    <xdr:sp macro="" textlink="">
      <xdr:nvSpPr>
        <xdr:cNvPr id="222" name="テキスト ボックス 221"/>
        <xdr:cNvSpPr txBox="1"/>
      </xdr:nvSpPr>
      <xdr:spPr>
        <a:xfrm>
          <a:off x="230701" y="1668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82550</xdr:rowOff>
    </xdr:from>
    <xdr:to>
      <xdr:col>28</xdr:col>
      <xdr:colOff>114300</xdr:colOff>
      <xdr:row>96</xdr:row>
      <xdr:rowOff>82550</xdr:rowOff>
    </xdr:to>
    <xdr:cxnSp macro="">
      <xdr:nvCxnSpPr>
        <xdr:cNvPr id="223" name="直線コネクタ 222"/>
        <xdr:cNvCxnSpPr/>
      </xdr:nvCxnSpPr>
      <xdr:spPr>
        <a:xfrm>
          <a:off x="762000" y="1654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111777</xdr:rowOff>
    </xdr:from>
    <xdr:ext cx="531299" cy="259045"/>
    <xdr:sp macro="" textlink="">
      <xdr:nvSpPr>
        <xdr:cNvPr id="224" name="テキスト ボックス 223"/>
        <xdr:cNvSpPr txBox="1"/>
      </xdr:nvSpPr>
      <xdr:spPr>
        <a:xfrm>
          <a:off x="230701" y="16399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5" name="直線コネクタ 224"/>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6" name="テキスト ボックス 225"/>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25400</xdr:rowOff>
    </xdr:from>
    <xdr:to>
      <xdr:col>28</xdr:col>
      <xdr:colOff>114300</xdr:colOff>
      <xdr:row>93</xdr:row>
      <xdr:rowOff>25400</xdr:rowOff>
    </xdr:to>
    <xdr:cxnSp macro="">
      <xdr:nvCxnSpPr>
        <xdr:cNvPr id="227" name="直線コネクタ 226"/>
        <xdr:cNvCxnSpPr/>
      </xdr:nvCxnSpPr>
      <xdr:spPr>
        <a:xfrm>
          <a:off x="762000" y="15970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54627</xdr:rowOff>
    </xdr:from>
    <xdr:ext cx="531299" cy="259045"/>
    <xdr:sp macro="" textlink="">
      <xdr:nvSpPr>
        <xdr:cNvPr id="228" name="テキスト ボックス 227"/>
        <xdr:cNvSpPr txBox="1"/>
      </xdr:nvSpPr>
      <xdr:spPr>
        <a:xfrm>
          <a:off x="230701" y="15828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82550</xdr:rowOff>
    </xdr:from>
    <xdr:to>
      <xdr:col>28</xdr:col>
      <xdr:colOff>114300</xdr:colOff>
      <xdr:row>91</xdr:row>
      <xdr:rowOff>82550</xdr:rowOff>
    </xdr:to>
    <xdr:cxnSp macro="">
      <xdr:nvCxnSpPr>
        <xdr:cNvPr id="229" name="直線コネクタ 228"/>
        <xdr:cNvCxnSpPr/>
      </xdr:nvCxnSpPr>
      <xdr:spPr>
        <a:xfrm>
          <a:off x="762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90</xdr:row>
      <xdr:rowOff>111777</xdr:rowOff>
    </xdr:from>
    <xdr:ext cx="531299" cy="259045"/>
    <xdr:sp macro="" textlink="">
      <xdr:nvSpPr>
        <xdr:cNvPr id="230" name="テキスト ボックス 229"/>
        <xdr:cNvSpPr txBox="1"/>
      </xdr:nvSpPr>
      <xdr:spPr>
        <a:xfrm>
          <a:off x="230701" y="15542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89</xdr:row>
      <xdr:rowOff>139700</xdr:rowOff>
    </xdr:from>
    <xdr:to>
      <xdr:col>28</xdr:col>
      <xdr:colOff>114300</xdr:colOff>
      <xdr:row>89</xdr:row>
      <xdr:rowOff>139700</xdr:rowOff>
    </xdr:to>
    <xdr:cxnSp macro="">
      <xdr:nvCxnSpPr>
        <xdr:cNvPr id="231" name="直線コネクタ 230"/>
        <xdr:cNvCxnSpPr/>
      </xdr:nvCxnSpPr>
      <xdr:spPr>
        <a:xfrm>
          <a:off x="762000" y="15398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88</xdr:row>
      <xdr:rowOff>168927</xdr:rowOff>
    </xdr:from>
    <xdr:ext cx="531299" cy="259045"/>
    <xdr:sp macro="" textlink="">
      <xdr:nvSpPr>
        <xdr:cNvPr id="232" name="テキスト ボックス 231"/>
        <xdr:cNvSpPr txBox="1"/>
      </xdr:nvSpPr>
      <xdr:spPr>
        <a:xfrm>
          <a:off x="230701" y="15256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3" name="直線コネクタ 23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4" name="テキスト ボックス 23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5"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145786</xdr:rowOff>
    </xdr:from>
    <xdr:to>
      <xdr:col>24</xdr:col>
      <xdr:colOff>62865</xdr:colOff>
      <xdr:row>97</xdr:row>
      <xdr:rowOff>89236</xdr:rowOff>
    </xdr:to>
    <xdr:cxnSp macro="">
      <xdr:nvCxnSpPr>
        <xdr:cNvPr id="236" name="直線コネクタ 235"/>
        <xdr:cNvCxnSpPr/>
      </xdr:nvCxnSpPr>
      <xdr:spPr>
        <a:xfrm flipV="1">
          <a:off x="4633595" y="15576286"/>
          <a:ext cx="1270" cy="1143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93063</xdr:rowOff>
    </xdr:from>
    <xdr:ext cx="534377" cy="259045"/>
    <xdr:sp macro="" textlink="">
      <xdr:nvSpPr>
        <xdr:cNvPr id="237" name="衛生費最小値テキスト"/>
        <xdr:cNvSpPr txBox="1"/>
      </xdr:nvSpPr>
      <xdr:spPr>
        <a:xfrm>
          <a:off x="4686300" y="16723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43,766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89236</xdr:rowOff>
    </xdr:from>
    <xdr:to>
      <xdr:col>24</xdr:col>
      <xdr:colOff>152400</xdr:colOff>
      <xdr:row>97</xdr:row>
      <xdr:rowOff>89236</xdr:rowOff>
    </xdr:to>
    <xdr:cxnSp macro="">
      <xdr:nvCxnSpPr>
        <xdr:cNvPr id="238" name="直線コネクタ 237"/>
        <xdr:cNvCxnSpPr/>
      </xdr:nvCxnSpPr>
      <xdr:spPr>
        <a:xfrm>
          <a:off x="4546600" y="16719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92463</xdr:rowOff>
    </xdr:from>
    <xdr:ext cx="534377" cy="259045"/>
    <xdr:sp macro="" textlink="">
      <xdr:nvSpPr>
        <xdr:cNvPr id="239" name="衛生費最大値テキスト"/>
        <xdr:cNvSpPr txBox="1"/>
      </xdr:nvSpPr>
      <xdr:spPr>
        <a:xfrm>
          <a:off x="4686300" y="15351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83,787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145786</xdr:rowOff>
    </xdr:from>
    <xdr:to>
      <xdr:col>24</xdr:col>
      <xdr:colOff>152400</xdr:colOff>
      <xdr:row>90</xdr:row>
      <xdr:rowOff>145786</xdr:rowOff>
    </xdr:to>
    <xdr:cxnSp macro="">
      <xdr:nvCxnSpPr>
        <xdr:cNvPr id="240" name="直線コネクタ 239"/>
        <xdr:cNvCxnSpPr/>
      </xdr:nvCxnSpPr>
      <xdr:spPr>
        <a:xfrm>
          <a:off x="4546600" y="15576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96265</xdr:rowOff>
    </xdr:from>
    <xdr:to>
      <xdr:col>24</xdr:col>
      <xdr:colOff>63500</xdr:colOff>
      <xdr:row>97</xdr:row>
      <xdr:rowOff>55375</xdr:rowOff>
    </xdr:to>
    <xdr:cxnSp macro="">
      <xdr:nvCxnSpPr>
        <xdr:cNvPr id="241" name="直線コネクタ 240"/>
        <xdr:cNvCxnSpPr/>
      </xdr:nvCxnSpPr>
      <xdr:spPr>
        <a:xfrm flipV="1">
          <a:off x="3797300" y="16555465"/>
          <a:ext cx="838200" cy="130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82402</xdr:rowOff>
    </xdr:from>
    <xdr:ext cx="534377" cy="259045"/>
    <xdr:sp macro="" textlink="">
      <xdr:nvSpPr>
        <xdr:cNvPr id="242" name="衛生費平均値テキスト"/>
        <xdr:cNvSpPr txBox="1"/>
      </xdr:nvSpPr>
      <xdr:spPr>
        <a:xfrm>
          <a:off x="4686300" y="161987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59525</xdr:rowOff>
    </xdr:from>
    <xdr:to>
      <xdr:col>24</xdr:col>
      <xdr:colOff>114300</xdr:colOff>
      <xdr:row>95</xdr:row>
      <xdr:rowOff>161125</xdr:rowOff>
    </xdr:to>
    <xdr:sp macro="" textlink="">
      <xdr:nvSpPr>
        <xdr:cNvPr id="243" name="フローチャート: 判断 242"/>
        <xdr:cNvSpPr/>
      </xdr:nvSpPr>
      <xdr:spPr>
        <a:xfrm>
          <a:off x="4584700" y="16347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55375</xdr:rowOff>
    </xdr:from>
    <xdr:to>
      <xdr:col>19</xdr:col>
      <xdr:colOff>177800</xdr:colOff>
      <xdr:row>98</xdr:row>
      <xdr:rowOff>102609</xdr:rowOff>
    </xdr:to>
    <xdr:cxnSp macro="">
      <xdr:nvCxnSpPr>
        <xdr:cNvPr id="244" name="直線コネクタ 243"/>
        <xdr:cNvCxnSpPr/>
      </xdr:nvCxnSpPr>
      <xdr:spPr>
        <a:xfrm flipV="1">
          <a:off x="2908300" y="16686025"/>
          <a:ext cx="889000" cy="218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101616</xdr:rowOff>
    </xdr:from>
    <xdr:to>
      <xdr:col>20</xdr:col>
      <xdr:colOff>38100</xdr:colOff>
      <xdr:row>96</xdr:row>
      <xdr:rowOff>31766</xdr:rowOff>
    </xdr:to>
    <xdr:sp macro="" textlink="">
      <xdr:nvSpPr>
        <xdr:cNvPr id="245" name="フローチャート: 判断 244"/>
        <xdr:cNvSpPr/>
      </xdr:nvSpPr>
      <xdr:spPr>
        <a:xfrm>
          <a:off x="3746500" y="16389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48293</xdr:rowOff>
    </xdr:from>
    <xdr:ext cx="534377" cy="259045"/>
    <xdr:sp macro="" textlink="">
      <xdr:nvSpPr>
        <xdr:cNvPr id="246" name="テキスト ボックス 245"/>
        <xdr:cNvSpPr txBox="1"/>
      </xdr:nvSpPr>
      <xdr:spPr>
        <a:xfrm>
          <a:off x="3530111" y="16164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52118</xdr:rowOff>
    </xdr:from>
    <xdr:to>
      <xdr:col>15</xdr:col>
      <xdr:colOff>50800</xdr:colOff>
      <xdr:row>98</xdr:row>
      <xdr:rowOff>102609</xdr:rowOff>
    </xdr:to>
    <xdr:cxnSp macro="">
      <xdr:nvCxnSpPr>
        <xdr:cNvPr id="247" name="直線コネクタ 246"/>
        <xdr:cNvCxnSpPr/>
      </xdr:nvCxnSpPr>
      <xdr:spPr>
        <a:xfrm>
          <a:off x="2019300" y="16854218"/>
          <a:ext cx="889000" cy="50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98</xdr:row>
      <xdr:rowOff>35179</xdr:rowOff>
    </xdr:from>
    <xdr:to>
      <xdr:col>15</xdr:col>
      <xdr:colOff>101600</xdr:colOff>
      <xdr:row>98</xdr:row>
      <xdr:rowOff>136779</xdr:rowOff>
    </xdr:to>
    <xdr:sp macro="" textlink="">
      <xdr:nvSpPr>
        <xdr:cNvPr id="248" name="フローチャート: 判断 247"/>
        <xdr:cNvSpPr/>
      </xdr:nvSpPr>
      <xdr:spPr>
        <a:xfrm>
          <a:off x="2857500" y="16837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153306</xdr:rowOff>
    </xdr:from>
    <xdr:ext cx="534377" cy="259045"/>
    <xdr:sp macro="" textlink="">
      <xdr:nvSpPr>
        <xdr:cNvPr id="249" name="テキスト ボックス 248"/>
        <xdr:cNvSpPr txBox="1"/>
      </xdr:nvSpPr>
      <xdr:spPr>
        <a:xfrm>
          <a:off x="2641111" y="16612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52118</xdr:rowOff>
    </xdr:from>
    <xdr:to>
      <xdr:col>10</xdr:col>
      <xdr:colOff>114300</xdr:colOff>
      <xdr:row>99</xdr:row>
      <xdr:rowOff>7713</xdr:rowOff>
    </xdr:to>
    <xdr:cxnSp macro="">
      <xdr:nvCxnSpPr>
        <xdr:cNvPr id="250" name="直線コネクタ 249"/>
        <xdr:cNvCxnSpPr/>
      </xdr:nvCxnSpPr>
      <xdr:spPr>
        <a:xfrm flipV="1">
          <a:off x="1130300" y="16854218"/>
          <a:ext cx="889000" cy="127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98</xdr:row>
      <xdr:rowOff>101616</xdr:rowOff>
    </xdr:from>
    <xdr:to>
      <xdr:col>10</xdr:col>
      <xdr:colOff>165100</xdr:colOff>
      <xdr:row>99</xdr:row>
      <xdr:rowOff>31766</xdr:rowOff>
    </xdr:to>
    <xdr:sp macro="" textlink="">
      <xdr:nvSpPr>
        <xdr:cNvPr id="251" name="フローチャート: 判断 250"/>
        <xdr:cNvSpPr/>
      </xdr:nvSpPr>
      <xdr:spPr>
        <a:xfrm>
          <a:off x="1968500" y="16903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22893</xdr:rowOff>
    </xdr:from>
    <xdr:ext cx="534377" cy="259045"/>
    <xdr:sp macro="" textlink="">
      <xdr:nvSpPr>
        <xdr:cNvPr id="252" name="テキスト ボックス 251"/>
        <xdr:cNvSpPr txBox="1"/>
      </xdr:nvSpPr>
      <xdr:spPr>
        <a:xfrm>
          <a:off x="1752111" y="16996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128419</xdr:rowOff>
    </xdr:from>
    <xdr:to>
      <xdr:col>6</xdr:col>
      <xdr:colOff>38100</xdr:colOff>
      <xdr:row>99</xdr:row>
      <xdr:rowOff>58569</xdr:rowOff>
    </xdr:to>
    <xdr:sp macro="" textlink="">
      <xdr:nvSpPr>
        <xdr:cNvPr id="253" name="フローチャート: 判断 252"/>
        <xdr:cNvSpPr/>
      </xdr:nvSpPr>
      <xdr:spPr>
        <a:xfrm>
          <a:off x="1079500" y="16930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49696</xdr:rowOff>
    </xdr:from>
    <xdr:ext cx="534377" cy="259045"/>
    <xdr:sp macro="" textlink="">
      <xdr:nvSpPr>
        <xdr:cNvPr id="254" name="テキスト ボックス 253"/>
        <xdr:cNvSpPr txBox="1"/>
      </xdr:nvSpPr>
      <xdr:spPr>
        <a:xfrm>
          <a:off x="863111" y="17023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5" name="テキスト ボックス 25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6" name="テキスト ボックス 25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7" name="テキスト ボックス 25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8" name="テキスト ボックス 25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9" name="テキスト ボックス 25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45465</xdr:rowOff>
    </xdr:from>
    <xdr:to>
      <xdr:col>24</xdr:col>
      <xdr:colOff>114300</xdr:colOff>
      <xdr:row>96</xdr:row>
      <xdr:rowOff>147065</xdr:rowOff>
    </xdr:to>
    <xdr:sp macro="" textlink="">
      <xdr:nvSpPr>
        <xdr:cNvPr id="260" name="楕円 259"/>
        <xdr:cNvSpPr/>
      </xdr:nvSpPr>
      <xdr:spPr>
        <a:xfrm>
          <a:off x="4584700" y="16504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23892</xdr:rowOff>
    </xdr:from>
    <xdr:ext cx="534377" cy="259045"/>
    <xdr:sp macro="" textlink="">
      <xdr:nvSpPr>
        <xdr:cNvPr id="261" name="衛生費該当値テキスト"/>
        <xdr:cNvSpPr txBox="1"/>
      </xdr:nvSpPr>
      <xdr:spPr>
        <a:xfrm>
          <a:off x="4686300" y="16483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4575</xdr:rowOff>
    </xdr:from>
    <xdr:to>
      <xdr:col>20</xdr:col>
      <xdr:colOff>38100</xdr:colOff>
      <xdr:row>97</xdr:row>
      <xdr:rowOff>106175</xdr:rowOff>
    </xdr:to>
    <xdr:sp macro="" textlink="">
      <xdr:nvSpPr>
        <xdr:cNvPr id="262" name="楕円 261"/>
        <xdr:cNvSpPr/>
      </xdr:nvSpPr>
      <xdr:spPr>
        <a:xfrm>
          <a:off x="3746500" y="16635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97302</xdr:rowOff>
    </xdr:from>
    <xdr:ext cx="534377" cy="259045"/>
    <xdr:sp macro="" textlink="">
      <xdr:nvSpPr>
        <xdr:cNvPr id="263" name="テキスト ボックス 262"/>
        <xdr:cNvSpPr txBox="1"/>
      </xdr:nvSpPr>
      <xdr:spPr>
        <a:xfrm>
          <a:off x="3530111" y="16727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51809</xdr:rowOff>
    </xdr:from>
    <xdr:to>
      <xdr:col>15</xdr:col>
      <xdr:colOff>101600</xdr:colOff>
      <xdr:row>98</xdr:row>
      <xdr:rowOff>153409</xdr:rowOff>
    </xdr:to>
    <xdr:sp macro="" textlink="">
      <xdr:nvSpPr>
        <xdr:cNvPr id="264" name="楕円 263"/>
        <xdr:cNvSpPr/>
      </xdr:nvSpPr>
      <xdr:spPr>
        <a:xfrm>
          <a:off x="2857500" y="16853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144536</xdr:rowOff>
    </xdr:from>
    <xdr:ext cx="534377" cy="259045"/>
    <xdr:sp macro="" textlink="">
      <xdr:nvSpPr>
        <xdr:cNvPr id="265" name="テキスト ボックス 264"/>
        <xdr:cNvSpPr txBox="1"/>
      </xdr:nvSpPr>
      <xdr:spPr>
        <a:xfrm>
          <a:off x="2641111" y="16946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1318</xdr:rowOff>
    </xdr:from>
    <xdr:to>
      <xdr:col>10</xdr:col>
      <xdr:colOff>165100</xdr:colOff>
      <xdr:row>98</xdr:row>
      <xdr:rowOff>102918</xdr:rowOff>
    </xdr:to>
    <xdr:sp macro="" textlink="">
      <xdr:nvSpPr>
        <xdr:cNvPr id="266" name="楕円 265"/>
        <xdr:cNvSpPr/>
      </xdr:nvSpPr>
      <xdr:spPr>
        <a:xfrm>
          <a:off x="1968500" y="16803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119445</xdr:rowOff>
    </xdr:from>
    <xdr:ext cx="534377" cy="259045"/>
    <xdr:sp macro="" textlink="">
      <xdr:nvSpPr>
        <xdr:cNvPr id="267" name="テキスト ボックス 266"/>
        <xdr:cNvSpPr txBox="1"/>
      </xdr:nvSpPr>
      <xdr:spPr>
        <a:xfrm>
          <a:off x="1752111" y="16578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128363</xdr:rowOff>
    </xdr:from>
    <xdr:to>
      <xdr:col>6</xdr:col>
      <xdr:colOff>38100</xdr:colOff>
      <xdr:row>99</xdr:row>
      <xdr:rowOff>58513</xdr:rowOff>
    </xdr:to>
    <xdr:sp macro="" textlink="">
      <xdr:nvSpPr>
        <xdr:cNvPr id="268" name="楕円 267"/>
        <xdr:cNvSpPr/>
      </xdr:nvSpPr>
      <xdr:spPr>
        <a:xfrm>
          <a:off x="1079500" y="16930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75040</xdr:rowOff>
    </xdr:from>
    <xdr:ext cx="534377" cy="259045"/>
    <xdr:sp macro="" textlink="">
      <xdr:nvSpPr>
        <xdr:cNvPr id="269" name="テキスト ボックス 268"/>
        <xdr:cNvSpPr txBox="1"/>
      </xdr:nvSpPr>
      <xdr:spPr>
        <a:xfrm>
          <a:off x="863111" y="167056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70" name="正方形/長方形 26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71" name="正方形/長方形 27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2" name="正方形/長方形 27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3" name="正方形/長方形 27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4" name="正方形/長方形 27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5" name="正方形/長方形 27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6" name="正方形/長方形 27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7" name="正方形/長方形 27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8" name="テキスト ボックス 27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9" name="直線コネクタ 27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80" name="直線コネクタ 279"/>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81" name="テキスト ボックス 280"/>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82" name="直線コネクタ 281"/>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36</xdr:row>
      <xdr:rowOff>35577</xdr:rowOff>
    </xdr:from>
    <xdr:ext cx="377026" cy="259045"/>
    <xdr:sp macro="" textlink="">
      <xdr:nvSpPr>
        <xdr:cNvPr id="283" name="テキスト ボックス 282"/>
        <xdr:cNvSpPr txBox="1"/>
      </xdr:nvSpPr>
      <xdr:spPr>
        <a:xfrm>
          <a:off x="6226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4" name="直線コネクタ 283"/>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33</xdr:row>
      <xdr:rowOff>168927</xdr:rowOff>
    </xdr:from>
    <xdr:ext cx="377026" cy="259045"/>
    <xdr:sp macro="" textlink="">
      <xdr:nvSpPr>
        <xdr:cNvPr id="285" name="テキスト ボックス 284"/>
        <xdr:cNvSpPr txBox="1"/>
      </xdr:nvSpPr>
      <xdr:spPr>
        <a:xfrm>
          <a:off x="6226974" y="5826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6" name="直線コネクタ 285"/>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31</xdr:row>
      <xdr:rowOff>130827</xdr:rowOff>
    </xdr:from>
    <xdr:ext cx="377026" cy="259045"/>
    <xdr:sp macro="" textlink="">
      <xdr:nvSpPr>
        <xdr:cNvPr id="287" name="テキスト ボックス 286"/>
        <xdr:cNvSpPr txBox="1"/>
      </xdr:nvSpPr>
      <xdr:spPr>
        <a:xfrm>
          <a:off x="6226974" y="5445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8" name="直線コネクタ 287"/>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89" name="テキスト ボックス 288"/>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90" name="直線コネクタ 289"/>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91" name="テキスト ボックス 290"/>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2"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78740</xdr:rowOff>
    </xdr:from>
    <xdr:to>
      <xdr:col>54</xdr:col>
      <xdr:colOff>189865</xdr:colOff>
      <xdr:row>39</xdr:row>
      <xdr:rowOff>16510</xdr:rowOff>
    </xdr:to>
    <xdr:cxnSp macro="">
      <xdr:nvCxnSpPr>
        <xdr:cNvPr id="293" name="直線コネクタ 292"/>
        <xdr:cNvCxnSpPr/>
      </xdr:nvCxnSpPr>
      <xdr:spPr>
        <a:xfrm flipV="1">
          <a:off x="10475595" y="5393690"/>
          <a:ext cx="1270" cy="13093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20337</xdr:rowOff>
    </xdr:from>
    <xdr:ext cx="313932" cy="259045"/>
    <xdr:sp macro="" textlink="">
      <xdr:nvSpPr>
        <xdr:cNvPr id="294" name="労働費最小値テキスト"/>
        <xdr:cNvSpPr txBox="1"/>
      </xdr:nvSpPr>
      <xdr:spPr>
        <a:xfrm>
          <a:off x="10528300" y="670688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16510</xdr:rowOff>
    </xdr:from>
    <xdr:to>
      <xdr:col>55</xdr:col>
      <xdr:colOff>88900</xdr:colOff>
      <xdr:row>39</xdr:row>
      <xdr:rowOff>16510</xdr:rowOff>
    </xdr:to>
    <xdr:cxnSp macro="">
      <xdr:nvCxnSpPr>
        <xdr:cNvPr id="295" name="直線コネクタ 294"/>
        <xdr:cNvCxnSpPr/>
      </xdr:nvCxnSpPr>
      <xdr:spPr>
        <a:xfrm>
          <a:off x="10388600" y="6703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25417</xdr:rowOff>
    </xdr:from>
    <xdr:ext cx="469744" cy="259045"/>
    <xdr:sp macro="" textlink="">
      <xdr:nvSpPr>
        <xdr:cNvPr id="296" name="労働費最大値テキスト"/>
        <xdr:cNvSpPr txBox="1"/>
      </xdr:nvSpPr>
      <xdr:spPr>
        <a:xfrm>
          <a:off x="10528300" y="5168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1,053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78740</xdr:rowOff>
    </xdr:from>
    <xdr:to>
      <xdr:col>55</xdr:col>
      <xdr:colOff>88900</xdr:colOff>
      <xdr:row>31</xdr:row>
      <xdr:rowOff>78740</xdr:rowOff>
    </xdr:to>
    <xdr:cxnSp macro="">
      <xdr:nvCxnSpPr>
        <xdr:cNvPr id="297" name="直線コネクタ 296"/>
        <xdr:cNvCxnSpPr/>
      </xdr:nvCxnSpPr>
      <xdr:spPr>
        <a:xfrm>
          <a:off x="10388600" y="53936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34</xdr:row>
      <xdr:rowOff>105410</xdr:rowOff>
    </xdr:from>
    <xdr:to>
      <xdr:col>55</xdr:col>
      <xdr:colOff>0</xdr:colOff>
      <xdr:row>35</xdr:row>
      <xdr:rowOff>110490</xdr:rowOff>
    </xdr:to>
    <xdr:cxnSp macro="">
      <xdr:nvCxnSpPr>
        <xdr:cNvPr id="298" name="直線コネクタ 297"/>
        <xdr:cNvCxnSpPr/>
      </xdr:nvCxnSpPr>
      <xdr:spPr>
        <a:xfrm flipV="1">
          <a:off x="9639300" y="5934710"/>
          <a:ext cx="838200" cy="176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31767</xdr:rowOff>
    </xdr:from>
    <xdr:ext cx="378565" cy="259045"/>
    <xdr:sp macro="" textlink="">
      <xdr:nvSpPr>
        <xdr:cNvPr id="299" name="労働費平均値テキスト"/>
        <xdr:cNvSpPr txBox="1"/>
      </xdr:nvSpPr>
      <xdr:spPr>
        <a:xfrm>
          <a:off x="10528300" y="620396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53340</xdr:rowOff>
    </xdr:from>
    <xdr:to>
      <xdr:col>55</xdr:col>
      <xdr:colOff>50800</xdr:colOff>
      <xdr:row>36</xdr:row>
      <xdr:rowOff>154940</xdr:rowOff>
    </xdr:to>
    <xdr:sp macro="" textlink="">
      <xdr:nvSpPr>
        <xdr:cNvPr id="300" name="フローチャート: 判断 299"/>
        <xdr:cNvSpPr/>
      </xdr:nvSpPr>
      <xdr:spPr>
        <a:xfrm>
          <a:off x="104267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8890</xdr:rowOff>
    </xdr:from>
    <xdr:to>
      <xdr:col>50</xdr:col>
      <xdr:colOff>114300</xdr:colOff>
      <xdr:row>35</xdr:row>
      <xdr:rowOff>110490</xdr:rowOff>
    </xdr:to>
    <xdr:cxnSp macro="">
      <xdr:nvCxnSpPr>
        <xdr:cNvPr id="301" name="直線コネクタ 300"/>
        <xdr:cNvCxnSpPr/>
      </xdr:nvCxnSpPr>
      <xdr:spPr>
        <a:xfrm>
          <a:off x="8750300" y="600964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2540</xdr:rowOff>
    </xdr:from>
    <xdr:to>
      <xdr:col>50</xdr:col>
      <xdr:colOff>165100</xdr:colOff>
      <xdr:row>36</xdr:row>
      <xdr:rowOff>104140</xdr:rowOff>
    </xdr:to>
    <xdr:sp macro="" textlink="">
      <xdr:nvSpPr>
        <xdr:cNvPr id="302" name="フローチャート: 判断 301"/>
        <xdr:cNvSpPr/>
      </xdr:nvSpPr>
      <xdr:spPr>
        <a:xfrm>
          <a:off x="9588500" y="617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95267</xdr:rowOff>
    </xdr:from>
    <xdr:ext cx="378565" cy="259045"/>
    <xdr:sp macro="" textlink="">
      <xdr:nvSpPr>
        <xdr:cNvPr id="303" name="テキスト ボックス 302"/>
        <xdr:cNvSpPr txBox="1"/>
      </xdr:nvSpPr>
      <xdr:spPr>
        <a:xfrm>
          <a:off x="9450017" y="62674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8890</xdr:rowOff>
    </xdr:from>
    <xdr:to>
      <xdr:col>45</xdr:col>
      <xdr:colOff>177800</xdr:colOff>
      <xdr:row>35</xdr:row>
      <xdr:rowOff>148590</xdr:rowOff>
    </xdr:to>
    <xdr:cxnSp macro="">
      <xdr:nvCxnSpPr>
        <xdr:cNvPr id="304" name="直線コネクタ 303"/>
        <xdr:cNvCxnSpPr/>
      </xdr:nvCxnSpPr>
      <xdr:spPr>
        <a:xfrm flipV="1">
          <a:off x="7861300" y="600964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152400</xdr:rowOff>
    </xdr:from>
    <xdr:to>
      <xdr:col>46</xdr:col>
      <xdr:colOff>38100</xdr:colOff>
      <xdr:row>36</xdr:row>
      <xdr:rowOff>82550</xdr:rowOff>
    </xdr:to>
    <xdr:sp macro="" textlink="">
      <xdr:nvSpPr>
        <xdr:cNvPr id="305" name="フローチャート: 判断 304"/>
        <xdr:cNvSpPr/>
      </xdr:nvSpPr>
      <xdr:spPr>
        <a:xfrm>
          <a:off x="8699500" y="6153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73677</xdr:rowOff>
    </xdr:from>
    <xdr:ext cx="378565" cy="259045"/>
    <xdr:sp macro="" textlink="">
      <xdr:nvSpPr>
        <xdr:cNvPr id="306" name="テキスト ボックス 305"/>
        <xdr:cNvSpPr txBox="1"/>
      </xdr:nvSpPr>
      <xdr:spPr>
        <a:xfrm>
          <a:off x="8561017" y="62458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109220</xdr:rowOff>
    </xdr:from>
    <xdr:to>
      <xdr:col>41</xdr:col>
      <xdr:colOff>50800</xdr:colOff>
      <xdr:row>35</xdr:row>
      <xdr:rowOff>148590</xdr:rowOff>
    </xdr:to>
    <xdr:cxnSp macro="">
      <xdr:nvCxnSpPr>
        <xdr:cNvPr id="307" name="直線コネクタ 306"/>
        <xdr:cNvCxnSpPr/>
      </xdr:nvCxnSpPr>
      <xdr:spPr>
        <a:xfrm>
          <a:off x="6972300" y="6109970"/>
          <a:ext cx="889000" cy="39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60960</xdr:rowOff>
    </xdr:from>
    <xdr:to>
      <xdr:col>41</xdr:col>
      <xdr:colOff>101600</xdr:colOff>
      <xdr:row>36</xdr:row>
      <xdr:rowOff>162560</xdr:rowOff>
    </xdr:to>
    <xdr:sp macro="" textlink="">
      <xdr:nvSpPr>
        <xdr:cNvPr id="308" name="フローチャート: 判断 307"/>
        <xdr:cNvSpPr/>
      </xdr:nvSpPr>
      <xdr:spPr>
        <a:xfrm>
          <a:off x="78105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153687</xdr:rowOff>
    </xdr:from>
    <xdr:ext cx="378565" cy="259045"/>
    <xdr:sp macro="" textlink="">
      <xdr:nvSpPr>
        <xdr:cNvPr id="309" name="テキスト ボックス 308"/>
        <xdr:cNvSpPr txBox="1"/>
      </xdr:nvSpPr>
      <xdr:spPr>
        <a:xfrm>
          <a:off x="7672017" y="63258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52070</xdr:rowOff>
    </xdr:from>
    <xdr:to>
      <xdr:col>36</xdr:col>
      <xdr:colOff>165100</xdr:colOff>
      <xdr:row>36</xdr:row>
      <xdr:rowOff>153670</xdr:rowOff>
    </xdr:to>
    <xdr:sp macro="" textlink="">
      <xdr:nvSpPr>
        <xdr:cNvPr id="310" name="フローチャート: 判断 309"/>
        <xdr:cNvSpPr/>
      </xdr:nvSpPr>
      <xdr:spPr>
        <a:xfrm>
          <a:off x="6921500" y="6224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144797</xdr:rowOff>
    </xdr:from>
    <xdr:ext cx="378565" cy="259045"/>
    <xdr:sp macro="" textlink="">
      <xdr:nvSpPr>
        <xdr:cNvPr id="311" name="テキスト ボックス 310"/>
        <xdr:cNvSpPr txBox="1"/>
      </xdr:nvSpPr>
      <xdr:spPr>
        <a:xfrm>
          <a:off x="6783017" y="63169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2" name="テキスト ボックス 311"/>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3" name="テキスト ボックス 312"/>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4" name="テキスト ボックス 313"/>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5" name="テキスト ボックス 314"/>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6" name="テキスト ボックス 315"/>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54610</xdr:rowOff>
    </xdr:from>
    <xdr:to>
      <xdr:col>55</xdr:col>
      <xdr:colOff>50800</xdr:colOff>
      <xdr:row>34</xdr:row>
      <xdr:rowOff>156210</xdr:rowOff>
    </xdr:to>
    <xdr:sp macro="" textlink="">
      <xdr:nvSpPr>
        <xdr:cNvPr id="317" name="楕円 316"/>
        <xdr:cNvSpPr/>
      </xdr:nvSpPr>
      <xdr:spPr>
        <a:xfrm>
          <a:off x="10426700" y="5883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33</xdr:row>
      <xdr:rowOff>77487</xdr:rowOff>
    </xdr:from>
    <xdr:ext cx="378565" cy="259045"/>
    <xdr:sp macro="" textlink="">
      <xdr:nvSpPr>
        <xdr:cNvPr id="318" name="労働費該当値テキスト"/>
        <xdr:cNvSpPr txBox="1"/>
      </xdr:nvSpPr>
      <xdr:spPr>
        <a:xfrm>
          <a:off x="10528300" y="57353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59690</xdr:rowOff>
    </xdr:from>
    <xdr:to>
      <xdr:col>50</xdr:col>
      <xdr:colOff>165100</xdr:colOff>
      <xdr:row>35</xdr:row>
      <xdr:rowOff>161290</xdr:rowOff>
    </xdr:to>
    <xdr:sp macro="" textlink="">
      <xdr:nvSpPr>
        <xdr:cNvPr id="319" name="楕円 318"/>
        <xdr:cNvSpPr/>
      </xdr:nvSpPr>
      <xdr:spPr>
        <a:xfrm>
          <a:off x="9588500" y="6060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34</xdr:row>
      <xdr:rowOff>6367</xdr:rowOff>
    </xdr:from>
    <xdr:ext cx="378565" cy="259045"/>
    <xdr:sp macro="" textlink="">
      <xdr:nvSpPr>
        <xdr:cNvPr id="320" name="テキスト ボックス 319"/>
        <xdr:cNvSpPr txBox="1"/>
      </xdr:nvSpPr>
      <xdr:spPr>
        <a:xfrm>
          <a:off x="9450017" y="58356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34</xdr:row>
      <xdr:rowOff>129540</xdr:rowOff>
    </xdr:from>
    <xdr:to>
      <xdr:col>46</xdr:col>
      <xdr:colOff>38100</xdr:colOff>
      <xdr:row>35</xdr:row>
      <xdr:rowOff>59690</xdr:rowOff>
    </xdr:to>
    <xdr:sp macro="" textlink="">
      <xdr:nvSpPr>
        <xdr:cNvPr id="321" name="楕円 320"/>
        <xdr:cNvSpPr/>
      </xdr:nvSpPr>
      <xdr:spPr>
        <a:xfrm>
          <a:off x="8699500" y="595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33</xdr:row>
      <xdr:rowOff>76217</xdr:rowOff>
    </xdr:from>
    <xdr:ext cx="378565" cy="259045"/>
    <xdr:sp macro="" textlink="">
      <xdr:nvSpPr>
        <xdr:cNvPr id="322" name="テキスト ボックス 321"/>
        <xdr:cNvSpPr txBox="1"/>
      </xdr:nvSpPr>
      <xdr:spPr>
        <a:xfrm>
          <a:off x="8561017" y="57340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97790</xdr:rowOff>
    </xdr:from>
    <xdr:to>
      <xdr:col>41</xdr:col>
      <xdr:colOff>101600</xdr:colOff>
      <xdr:row>36</xdr:row>
      <xdr:rowOff>27940</xdr:rowOff>
    </xdr:to>
    <xdr:sp macro="" textlink="">
      <xdr:nvSpPr>
        <xdr:cNvPr id="323" name="楕円 322"/>
        <xdr:cNvSpPr/>
      </xdr:nvSpPr>
      <xdr:spPr>
        <a:xfrm>
          <a:off x="7810500" y="609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34</xdr:row>
      <xdr:rowOff>44467</xdr:rowOff>
    </xdr:from>
    <xdr:ext cx="378565" cy="259045"/>
    <xdr:sp macro="" textlink="">
      <xdr:nvSpPr>
        <xdr:cNvPr id="324" name="テキスト ボックス 323"/>
        <xdr:cNvSpPr txBox="1"/>
      </xdr:nvSpPr>
      <xdr:spPr>
        <a:xfrm>
          <a:off x="7672017" y="58737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58420</xdr:rowOff>
    </xdr:from>
    <xdr:to>
      <xdr:col>36</xdr:col>
      <xdr:colOff>165100</xdr:colOff>
      <xdr:row>35</xdr:row>
      <xdr:rowOff>160020</xdr:rowOff>
    </xdr:to>
    <xdr:sp macro="" textlink="">
      <xdr:nvSpPr>
        <xdr:cNvPr id="325" name="楕円 324"/>
        <xdr:cNvSpPr/>
      </xdr:nvSpPr>
      <xdr:spPr>
        <a:xfrm>
          <a:off x="6921500" y="6059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34</xdr:row>
      <xdr:rowOff>5097</xdr:rowOff>
    </xdr:from>
    <xdr:ext cx="378565" cy="259045"/>
    <xdr:sp macro="" textlink="">
      <xdr:nvSpPr>
        <xdr:cNvPr id="326" name="テキスト ボックス 325"/>
        <xdr:cNvSpPr txBox="1"/>
      </xdr:nvSpPr>
      <xdr:spPr>
        <a:xfrm>
          <a:off x="6783017" y="58343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7" name="正方形/長方形 326"/>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8" name="正方形/長方形 327"/>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9" name="正方形/長方形 328"/>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30" name="正方形/長方形 329"/>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1" name="正方形/長方形 330"/>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2" name="正方形/長方形 331"/>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3" name="正方形/長方形 332"/>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4" name="正方形/長方形 333"/>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5" name="テキスト ボックス 334"/>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6" name="直線コネクタ 335"/>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7" name="直線コネクタ 336"/>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8" name="テキスト ボックス 337"/>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9" name="直線コネクタ 338"/>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35577</xdr:rowOff>
    </xdr:from>
    <xdr:ext cx="467179" cy="259045"/>
    <xdr:sp macro="" textlink="">
      <xdr:nvSpPr>
        <xdr:cNvPr id="340" name="テキスト ボックス 339"/>
        <xdr:cNvSpPr txBox="1"/>
      </xdr:nvSpPr>
      <xdr:spPr>
        <a:xfrm>
          <a:off x="6136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41" name="直線コネクタ 340"/>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53</xdr:row>
      <xdr:rowOff>168927</xdr:rowOff>
    </xdr:from>
    <xdr:ext cx="467179" cy="259045"/>
    <xdr:sp macro="" textlink="">
      <xdr:nvSpPr>
        <xdr:cNvPr id="342" name="テキスト ボックス 341"/>
        <xdr:cNvSpPr txBox="1"/>
      </xdr:nvSpPr>
      <xdr:spPr>
        <a:xfrm>
          <a:off x="6136821" y="925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3" name="直線コネクタ 342"/>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51</xdr:row>
      <xdr:rowOff>130827</xdr:rowOff>
    </xdr:from>
    <xdr:ext cx="467179" cy="259045"/>
    <xdr:sp macro="" textlink="">
      <xdr:nvSpPr>
        <xdr:cNvPr id="344" name="テキスト ボックス 343"/>
        <xdr:cNvSpPr txBox="1"/>
      </xdr:nvSpPr>
      <xdr:spPr>
        <a:xfrm>
          <a:off x="6136821" y="887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5" name="直線コネクタ 344"/>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6" name="テキスト ボックス 345"/>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7" name="直線コネクタ 346"/>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48" name="テキスト ボックス 347"/>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9"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126238</xdr:rowOff>
    </xdr:from>
    <xdr:to>
      <xdr:col>54</xdr:col>
      <xdr:colOff>189865</xdr:colOff>
      <xdr:row>59</xdr:row>
      <xdr:rowOff>39624</xdr:rowOff>
    </xdr:to>
    <xdr:cxnSp macro="">
      <xdr:nvCxnSpPr>
        <xdr:cNvPr id="350" name="直線コネクタ 349"/>
        <xdr:cNvCxnSpPr/>
      </xdr:nvCxnSpPr>
      <xdr:spPr>
        <a:xfrm flipV="1">
          <a:off x="10475595" y="8870188"/>
          <a:ext cx="1270" cy="12849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43451</xdr:rowOff>
    </xdr:from>
    <xdr:ext cx="313932" cy="259045"/>
    <xdr:sp macro="" textlink="">
      <xdr:nvSpPr>
        <xdr:cNvPr id="351" name="農林水産業費最小値テキスト"/>
        <xdr:cNvSpPr txBox="1"/>
      </xdr:nvSpPr>
      <xdr:spPr>
        <a:xfrm>
          <a:off x="10528300" y="1015900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39624</xdr:rowOff>
    </xdr:from>
    <xdr:to>
      <xdr:col>55</xdr:col>
      <xdr:colOff>88900</xdr:colOff>
      <xdr:row>59</xdr:row>
      <xdr:rowOff>39624</xdr:rowOff>
    </xdr:to>
    <xdr:cxnSp macro="">
      <xdr:nvCxnSpPr>
        <xdr:cNvPr id="352" name="直線コネクタ 351"/>
        <xdr:cNvCxnSpPr/>
      </xdr:nvCxnSpPr>
      <xdr:spPr>
        <a:xfrm>
          <a:off x="10388600" y="10155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72915</xdr:rowOff>
    </xdr:from>
    <xdr:ext cx="534377" cy="259045"/>
    <xdr:sp macro="" textlink="">
      <xdr:nvSpPr>
        <xdr:cNvPr id="353" name="農林水産業費最大値テキスト"/>
        <xdr:cNvSpPr txBox="1"/>
      </xdr:nvSpPr>
      <xdr:spPr>
        <a:xfrm>
          <a:off x="10528300" y="8645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10,156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126238</xdr:rowOff>
    </xdr:from>
    <xdr:to>
      <xdr:col>55</xdr:col>
      <xdr:colOff>88900</xdr:colOff>
      <xdr:row>51</xdr:row>
      <xdr:rowOff>126238</xdr:rowOff>
    </xdr:to>
    <xdr:cxnSp macro="">
      <xdr:nvCxnSpPr>
        <xdr:cNvPr id="354" name="直線コネクタ 353"/>
        <xdr:cNvCxnSpPr/>
      </xdr:nvCxnSpPr>
      <xdr:spPr>
        <a:xfrm>
          <a:off x="10388600" y="8870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52</xdr:row>
      <xdr:rowOff>95250</xdr:rowOff>
    </xdr:from>
    <xdr:to>
      <xdr:col>55</xdr:col>
      <xdr:colOff>0</xdr:colOff>
      <xdr:row>54</xdr:row>
      <xdr:rowOff>24511</xdr:rowOff>
    </xdr:to>
    <xdr:cxnSp macro="">
      <xdr:nvCxnSpPr>
        <xdr:cNvPr id="355" name="直線コネクタ 354"/>
        <xdr:cNvCxnSpPr/>
      </xdr:nvCxnSpPr>
      <xdr:spPr>
        <a:xfrm>
          <a:off x="9639300" y="9010650"/>
          <a:ext cx="838200" cy="272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29608</xdr:rowOff>
    </xdr:from>
    <xdr:ext cx="469744" cy="259045"/>
    <xdr:sp macro="" textlink="">
      <xdr:nvSpPr>
        <xdr:cNvPr id="356" name="農林水産業費平均値テキスト"/>
        <xdr:cNvSpPr txBox="1"/>
      </xdr:nvSpPr>
      <xdr:spPr>
        <a:xfrm>
          <a:off x="10528300" y="980225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51181</xdr:rowOff>
    </xdr:from>
    <xdr:to>
      <xdr:col>55</xdr:col>
      <xdr:colOff>50800</xdr:colOff>
      <xdr:row>57</xdr:row>
      <xdr:rowOff>152781</xdr:rowOff>
    </xdr:to>
    <xdr:sp macro="" textlink="">
      <xdr:nvSpPr>
        <xdr:cNvPr id="357" name="フローチャート: 判断 356"/>
        <xdr:cNvSpPr/>
      </xdr:nvSpPr>
      <xdr:spPr>
        <a:xfrm>
          <a:off x="10426700" y="9823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52</xdr:row>
      <xdr:rowOff>62103</xdr:rowOff>
    </xdr:from>
    <xdr:to>
      <xdr:col>50</xdr:col>
      <xdr:colOff>114300</xdr:colOff>
      <xdr:row>52</xdr:row>
      <xdr:rowOff>95250</xdr:rowOff>
    </xdr:to>
    <xdr:cxnSp macro="">
      <xdr:nvCxnSpPr>
        <xdr:cNvPr id="358" name="直線コネクタ 357"/>
        <xdr:cNvCxnSpPr/>
      </xdr:nvCxnSpPr>
      <xdr:spPr>
        <a:xfrm>
          <a:off x="8750300" y="8977503"/>
          <a:ext cx="889000" cy="33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52451</xdr:rowOff>
    </xdr:from>
    <xdr:to>
      <xdr:col>50</xdr:col>
      <xdr:colOff>165100</xdr:colOff>
      <xdr:row>57</xdr:row>
      <xdr:rowOff>154051</xdr:rowOff>
    </xdr:to>
    <xdr:sp macro="" textlink="">
      <xdr:nvSpPr>
        <xdr:cNvPr id="359" name="フローチャート: 判断 358"/>
        <xdr:cNvSpPr/>
      </xdr:nvSpPr>
      <xdr:spPr>
        <a:xfrm>
          <a:off x="9588500" y="9825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57</xdr:row>
      <xdr:rowOff>145178</xdr:rowOff>
    </xdr:from>
    <xdr:ext cx="469744" cy="259045"/>
    <xdr:sp macro="" textlink="">
      <xdr:nvSpPr>
        <xdr:cNvPr id="360" name="テキスト ボックス 359"/>
        <xdr:cNvSpPr txBox="1"/>
      </xdr:nvSpPr>
      <xdr:spPr>
        <a:xfrm>
          <a:off x="9404428" y="99178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52</xdr:row>
      <xdr:rowOff>62103</xdr:rowOff>
    </xdr:from>
    <xdr:to>
      <xdr:col>45</xdr:col>
      <xdr:colOff>177800</xdr:colOff>
      <xdr:row>53</xdr:row>
      <xdr:rowOff>50038</xdr:rowOff>
    </xdr:to>
    <xdr:cxnSp macro="">
      <xdr:nvCxnSpPr>
        <xdr:cNvPr id="361" name="直線コネクタ 360"/>
        <xdr:cNvCxnSpPr/>
      </xdr:nvCxnSpPr>
      <xdr:spPr>
        <a:xfrm flipV="1">
          <a:off x="7861300" y="8977503"/>
          <a:ext cx="889000" cy="159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58547</xdr:rowOff>
    </xdr:from>
    <xdr:to>
      <xdr:col>46</xdr:col>
      <xdr:colOff>38100</xdr:colOff>
      <xdr:row>57</xdr:row>
      <xdr:rowOff>160147</xdr:rowOff>
    </xdr:to>
    <xdr:sp macro="" textlink="">
      <xdr:nvSpPr>
        <xdr:cNvPr id="362" name="フローチャート: 判断 361"/>
        <xdr:cNvSpPr/>
      </xdr:nvSpPr>
      <xdr:spPr>
        <a:xfrm>
          <a:off x="8699500" y="9831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57</xdr:row>
      <xdr:rowOff>151274</xdr:rowOff>
    </xdr:from>
    <xdr:ext cx="469744" cy="259045"/>
    <xdr:sp macro="" textlink="">
      <xdr:nvSpPr>
        <xdr:cNvPr id="363" name="テキスト ボックス 362"/>
        <xdr:cNvSpPr txBox="1"/>
      </xdr:nvSpPr>
      <xdr:spPr>
        <a:xfrm>
          <a:off x="8515428" y="99239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53</xdr:row>
      <xdr:rowOff>50038</xdr:rowOff>
    </xdr:from>
    <xdr:to>
      <xdr:col>41</xdr:col>
      <xdr:colOff>50800</xdr:colOff>
      <xdr:row>54</xdr:row>
      <xdr:rowOff>88138</xdr:rowOff>
    </xdr:to>
    <xdr:cxnSp macro="">
      <xdr:nvCxnSpPr>
        <xdr:cNvPr id="364" name="直線コネクタ 363"/>
        <xdr:cNvCxnSpPr/>
      </xdr:nvCxnSpPr>
      <xdr:spPr>
        <a:xfrm flipV="1">
          <a:off x="6972300" y="9136888"/>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58547</xdr:rowOff>
    </xdr:from>
    <xdr:to>
      <xdr:col>41</xdr:col>
      <xdr:colOff>101600</xdr:colOff>
      <xdr:row>57</xdr:row>
      <xdr:rowOff>160147</xdr:rowOff>
    </xdr:to>
    <xdr:sp macro="" textlink="">
      <xdr:nvSpPr>
        <xdr:cNvPr id="365" name="フローチャート: 判断 364"/>
        <xdr:cNvSpPr/>
      </xdr:nvSpPr>
      <xdr:spPr>
        <a:xfrm>
          <a:off x="7810500" y="9831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57</xdr:row>
      <xdr:rowOff>151274</xdr:rowOff>
    </xdr:from>
    <xdr:ext cx="469744" cy="259045"/>
    <xdr:sp macro="" textlink="">
      <xdr:nvSpPr>
        <xdr:cNvPr id="366" name="テキスト ボックス 365"/>
        <xdr:cNvSpPr txBox="1"/>
      </xdr:nvSpPr>
      <xdr:spPr>
        <a:xfrm>
          <a:off x="7626428" y="99239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71628</xdr:rowOff>
    </xdr:from>
    <xdr:to>
      <xdr:col>36</xdr:col>
      <xdr:colOff>165100</xdr:colOff>
      <xdr:row>58</xdr:row>
      <xdr:rowOff>1778</xdr:rowOff>
    </xdr:to>
    <xdr:sp macro="" textlink="">
      <xdr:nvSpPr>
        <xdr:cNvPr id="367" name="フローチャート: 判断 366"/>
        <xdr:cNvSpPr/>
      </xdr:nvSpPr>
      <xdr:spPr>
        <a:xfrm>
          <a:off x="6921500" y="9844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57</xdr:row>
      <xdr:rowOff>164355</xdr:rowOff>
    </xdr:from>
    <xdr:ext cx="469744" cy="259045"/>
    <xdr:sp macro="" textlink="">
      <xdr:nvSpPr>
        <xdr:cNvPr id="368" name="テキスト ボックス 367"/>
        <xdr:cNvSpPr txBox="1"/>
      </xdr:nvSpPr>
      <xdr:spPr>
        <a:xfrm>
          <a:off x="6737428" y="9937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9" name="テキスト ボックス 368"/>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70" name="テキスト ボックス 369"/>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1" name="テキスト ボックス 370"/>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2" name="テキスト ボックス 371"/>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3" name="テキスト ボックス 372"/>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53</xdr:row>
      <xdr:rowOff>145161</xdr:rowOff>
    </xdr:from>
    <xdr:to>
      <xdr:col>55</xdr:col>
      <xdr:colOff>50800</xdr:colOff>
      <xdr:row>54</xdr:row>
      <xdr:rowOff>75311</xdr:rowOff>
    </xdr:to>
    <xdr:sp macro="" textlink="">
      <xdr:nvSpPr>
        <xdr:cNvPr id="374" name="楕円 373"/>
        <xdr:cNvSpPr/>
      </xdr:nvSpPr>
      <xdr:spPr>
        <a:xfrm>
          <a:off x="10426700" y="9232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52</xdr:row>
      <xdr:rowOff>168038</xdr:rowOff>
    </xdr:from>
    <xdr:ext cx="469744" cy="259045"/>
    <xdr:sp macro="" textlink="">
      <xdr:nvSpPr>
        <xdr:cNvPr id="375" name="農林水産業費該当値テキスト"/>
        <xdr:cNvSpPr txBox="1"/>
      </xdr:nvSpPr>
      <xdr:spPr>
        <a:xfrm>
          <a:off x="10528300" y="9083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52</xdr:row>
      <xdr:rowOff>44450</xdr:rowOff>
    </xdr:from>
    <xdr:to>
      <xdr:col>50</xdr:col>
      <xdr:colOff>165100</xdr:colOff>
      <xdr:row>52</xdr:row>
      <xdr:rowOff>146050</xdr:rowOff>
    </xdr:to>
    <xdr:sp macro="" textlink="">
      <xdr:nvSpPr>
        <xdr:cNvPr id="376" name="楕円 375"/>
        <xdr:cNvSpPr/>
      </xdr:nvSpPr>
      <xdr:spPr>
        <a:xfrm>
          <a:off x="9588500" y="895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50</xdr:row>
      <xdr:rowOff>162577</xdr:rowOff>
    </xdr:from>
    <xdr:ext cx="469744" cy="259045"/>
    <xdr:sp macro="" textlink="">
      <xdr:nvSpPr>
        <xdr:cNvPr id="377" name="テキスト ボックス 376"/>
        <xdr:cNvSpPr txBox="1"/>
      </xdr:nvSpPr>
      <xdr:spPr>
        <a:xfrm>
          <a:off x="9404428" y="8735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52</xdr:row>
      <xdr:rowOff>11303</xdr:rowOff>
    </xdr:from>
    <xdr:to>
      <xdr:col>46</xdr:col>
      <xdr:colOff>38100</xdr:colOff>
      <xdr:row>52</xdr:row>
      <xdr:rowOff>112903</xdr:rowOff>
    </xdr:to>
    <xdr:sp macro="" textlink="">
      <xdr:nvSpPr>
        <xdr:cNvPr id="378" name="楕円 377"/>
        <xdr:cNvSpPr/>
      </xdr:nvSpPr>
      <xdr:spPr>
        <a:xfrm>
          <a:off x="8699500" y="8926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50</xdr:row>
      <xdr:rowOff>129430</xdr:rowOff>
    </xdr:from>
    <xdr:ext cx="469744" cy="259045"/>
    <xdr:sp macro="" textlink="">
      <xdr:nvSpPr>
        <xdr:cNvPr id="379" name="テキスト ボックス 378"/>
        <xdr:cNvSpPr txBox="1"/>
      </xdr:nvSpPr>
      <xdr:spPr>
        <a:xfrm>
          <a:off x="8515428" y="87019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52</xdr:row>
      <xdr:rowOff>170688</xdr:rowOff>
    </xdr:from>
    <xdr:to>
      <xdr:col>41</xdr:col>
      <xdr:colOff>101600</xdr:colOff>
      <xdr:row>53</xdr:row>
      <xdr:rowOff>100838</xdr:rowOff>
    </xdr:to>
    <xdr:sp macro="" textlink="">
      <xdr:nvSpPr>
        <xdr:cNvPr id="380" name="楕円 379"/>
        <xdr:cNvSpPr/>
      </xdr:nvSpPr>
      <xdr:spPr>
        <a:xfrm>
          <a:off x="7810500" y="9086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51</xdr:row>
      <xdr:rowOff>117365</xdr:rowOff>
    </xdr:from>
    <xdr:ext cx="469744" cy="259045"/>
    <xdr:sp macro="" textlink="">
      <xdr:nvSpPr>
        <xdr:cNvPr id="381" name="テキスト ボックス 380"/>
        <xdr:cNvSpPr txBox="1"/>
      </xdr:nvSpPr>
      <xdr:spPr>
        <a:xfrm>
          <a:off x="7626428" y="8861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37338</xdr:rowOff>
    </xdr:from>
    <xdr:to>
      <xdr:col>36</xdr:col>
      <xdr:colOff>165100</xdr:colOff>
      <xdr:row>54</xdr:row>
      <xdr:rowOff>138938</xdr:rowOff>
    </xdr:to>
    <xdr:sp macro="" textlink="">
      <xdr:nvSpPr>
        <xdr:cNvPr id="382" name="楕円 381"/>
        <xdr:cNvSpPr/>
      </xdr:nvSpPr>
      <xdr:spPr>
        <a:xfrm>
          <a:off x="6921500" y="9295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52</xdr:row>
      <xdr:rowOff>155465</xdr:rowOff>
    </xdr:from>
    <xdr:ext cx="469744" cy="259045"/>
    <xdr:sp macro="" textlink="">
      <xdr:nvSpPr>
        <xdr:cNvPr id="383" name="テキスト ボックス 382"/>
        <xdr:cNvSpPr txBox="1"/>
      </xdr:nvSpPr>
      <xdr:spPr>
        <a:xfrm>
          <a:off x="6737428" y="90708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4" name="正方形/長方形 383"/>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5" name="正方形/長方形 384"/>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6" name="正方形/長方形 385"/>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7" name="正方形/長方形 386"/>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8" name="正方形/長方形 387"/>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9" name="正方形/長方形 388"/>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0" name="正方形/長方形 389"/>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1" name="正方形/長方形 390"/>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2" name="テキスト ボックス 391"/>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3" name="直線コネクタ 392"/>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94" name="直線コネクタ 393"/>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95" name="テキスト ボックス 394"/>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6" name="直線コネクタ 395"/>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7" name="テキスト ボックス 396"/>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8" name="直線コネクタ 397"/>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9" name="テキスト ボックス 398"/>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400" name="直線コネクタ 399"/>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401" name="テキスト ボックス 400"/>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402" name="直線コネクタ 401"/>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403" name="テキスト ボックス 402"/>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404" name="直線コネクタ 403"/>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405" name="テキスト ボックス 404"/>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6" name="直線コネクタ 405"/>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7" name="テキスト ボックス 406"/>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8"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113443</xdr:rowOff>
    </xdr:from>
    <xdr:to>
      <xdr:col>54</xdr:col>
      <xdr:colOff>189865</xdr:colOff>
      <xdr:row>79</xdr:row>
      <xdr:rowOff>59679</xdr:rowOff>
    </xdr:to>
    <xdr:cxnSp macro="">
      <xdr:nvCxnSpPr>
        <xdr:cNvPr id="409" name="直線コネクタ 408"/>
        <xdr:cNvCxnSpPr/>
      </xdr:nvCxnSpPr>
      <xdr:spPr>
        <a:xfrm flipV="1">
          <a:off x="10475595" y="12114943"/>
          <a:ext cx="1270" cy="1489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63506</xdr:rowOff>
    </xdr:from>
    <xdr:ext cx="469744" cy="259045"/>
    <xdr:sp macro="" textlink="">
      <xdr:nvSpPr>
        <xdr:cNvPr id="410" name="商工費最小値テキスト"/>
        <xdr:cNvSpPr txBox="1"/>
      </xdr:nvSpPr>
      <xdr:spPr>
        <a:xfrm>
          <a:off x="10528300" y="13608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59679</xdr:rowOff>
    </xdr:from>
    <xdr:to>
      <xdr:col>55</xdr:col>
      <xdr:colOff>88900</xdr:colOff>
      <xdr:row>79</xdr:row>
      <xdr:rowOff>59679</xdr:rowOff>
    </xdr:to>
    <xdr:cxnSp macro="">
      <xdr:nvCxnSpPr>
        <xdr:cNvPr id="411" name="直線コネクタ 410"/>
        <xdr:cNvCxnSpPr/>
      </xdr:nvCxnSpPr>
      <xdr:spPr>
        <a:xfrm>
          <a:off x="10388600" y="13604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60120</xdr:rowOff>
    </xdr:from>
    <xdr:ext cx="599010" cy="259045"/>
    <xdr:sp macro="" textlink="">
      <xdr:nvSpPr>
        <xdr:cNvPr id="412" name="商工費最大値テキスト"/>
        <xdr:cNvSpPr txBox="1"/>
      </xdr:nvSpPr>
      <xdr:spPr>
        <a:xfrm>
          <a:off x="10528300" y="118901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140,412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113443</xdr:rowOff>
    </xdr:from>
    <xdr:to>
      <xdr:col>55</xdr:col>
      <xdr:colOff>88900</xdr:colOff>
      <xdr:row>70</xdr:row>
      <xdr:rowOff>113443</xdr:rowOff>
    </xdr:to>
    <xdr:cxnSp macro="">
      <xdr:nvCxnSpPr>
        <xdr:cNvPr id="413" name="直線コネクタ 412"/>
        <xdr:cNvCxnSpPr/>
      </xdr:nvCxnSpPr>
      <xdr:spPr>
        <a:xfrm>
          <a:off x="10388600" y="121149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118734</xdr:rowOff>
    </xdr:from>
    <xdr:to>
      <xdr:col>55</xdr:col>
      <xdr:colOff>0</xdr:colOff>
      <xdr:row>78</xdr:row>
      <xdr:rowOff>122707</xdr:rowOff>
    </xdr:to>
    <xdr:cxnSp macro="">
      <xdr:nvCxnSpPr>
        <xdr:cNvPr id="414" name="直線コネクタ 413"/>
        <xdr:cNvCxnSpPr/>
      </xdr:nvCxnSpPr>
      <xdr:spPr>
        <a:xfrm>
          <a:off x="9639300" y="13491834"/>
          <a:ext cx="838200" cy="3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157334</xdr:rowOff>
    </xdr:from>
    <xdr:ext cx="534377" cy="259045"/>
    <xdr:sp macro="" textlink="">
      <xdr:nvSpPr>
        <xdr:cNvPr id="415" name="商工費平均値テキスト"/>
        <xdr:cNvSpPr txBox="1"/>
      </xdr:nvSpPr>
      <xdr:spPr>
        <a:xfrm>
          <a:off x="10528300" y="130160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134457</xdr:rowOff>
    </xdr:from>
    <xdr:to>
      <xdr:col>55</xdr:col>
      <xdr:colOff>50800</xdr:colOff>
      <xdr:row>77</xdr:row>
      <xdr:rowOff>64607</xdr:rowOff>
    </xdr:to>
    <xdr:sp macro="" textlink="">
      <xdr:nvSpPr>
        <xdr:cNvPr id="416" name="フローチャート: 判断 415"/>
        <xdr:cNvSpPr/>
      </xdr:nvSpPr>
      <xdr:spPr>
        <a:xfrm>
          <a:off x="10426700" y="13164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114368</xdr:rowOff>
    </xdr:from>
    <xdr:to>
      <xdr:col>50</xdr:col>
      <xdr:colOff>114300</xdr:colOff>
      <xdr:row>78</xdr:row>
      <xdr:rowOff>118734</xdr:rowOff>
    </xdr:to>
    <xdr:cxnSp macro="">
      <xdr:nvCxnSpPr>
        <xdr:cNvPr id="417" name="直線コネクタ 416"/>
        <xdr:cNvCxnSpPr/>
      </xdr:nvCxnSpPr>
      <xdr:spPr>
        <a:xfrm>
          <a:off x="8750300" y="13487468"/>
          <a:ext cx="889000" cy="4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16923</xdr:rowOff>
    </xdr:from>
    <xdr:to>
      <xdr:col>50</xdr:col>
      <xdr:colOff>165100</xdr:colOff>
      <xdr:row>76</xdr:row>
      <xdr:rowOff>118523</xdr:rowOff>
    </xdr:to>
    <xdr:sp macro="" textlink="">
      <xdr:nvSpPr>
        <xdr:cNvPr id="418" name="フローチャート: 判断 417"/>
        <xdr:cNvSpPr/>
      </xdr:nvSpPr>
      <xdr:spPr>
        <a:xfrm>
          <a:off x="9588500" y="13047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135051</xdr:rowOff>
    </xdr:from>
    <xdr:ext cx="534377" cy="259045"/>
    <xdr:sp macro="" textlink="">
      <xdr:nvSpPr>
        <xdr:cNvPr id="419" name="テキスト ボックス 418"/>
        <xdr:cNvSpPr txBox="1"/>
      </xdr:nvSpPr>
      <xdr:spPr>
        <a:xfrm>
          <a:off x="9372111" y="12822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77575</xdr:rowOff>
    </xdr:from>
    <xdr:to>
      <xdr:col>45</xdr:col>
      <xdr:colOff>177800</xdr:colOff>
      <xdr:row>78</xdr:row>
      <xdr:rowOff>114368</xdr:rowOff>
    </xdr:to>
    <xdr:cxnSp macro="">
      <xdr:nvCxnSpPr>
        <xdr:cNvPr id="420" name="直線コネクタ 419"/>
        <xdr:cNvCxnSpPr/>
      </xdr:nvCxnSpPr>
      <xdr:spPr>
        <a:xfrm>
          <a:off x="7861300" y="13450675"/>
          <a:ext cx="889000" cy="36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45771</xdr:rowOff>
    </xdr:from>
    <xdr:to>
      <xdr:col>46</xdr:col>
      <xdr:colOff>38100</xdr:colOff>
      <xdr:row>76</xdr:row>
      <xdr:rowOff>147371</xdr:rowOff>
    </xdr:to>
    <xdr:sp macro="" textlink="">
      <xdr:nvSpPr>
        <xdr:cNvPr id="421" name="フローチャート: 判断 420"/>
        <xdr:cNvSpPr/>
      </xdr:nvSpPr>
      <xdr:spPr>
        <a:xfrm>
          <a:off x="8699500" y="13075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163898</xdr:rowOff>
    </xdr:from>
    <xdr:ext cx="534377" cy="259045"/>
    <xdr:sp macro="" textlink="">
      <xdr:nvSpPr>
        <xdr:cNvPr id="422" name="テキスト ボックス 421"/>
        <xdr:cNvSpPr txBox="1"/>
      </xdr:nvSpPr>
      <xdr:spPr>
        <a:xfrm>
          <a:off x="8483111" y="12851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77575</xdr:rowOff>
    </xdr:from>
    <xdr:to>
      <xdr:col>41</xdr:col>
      <xdr:colOff>50800</xdr:colOff>
      <xdr:row>78</xdr:row>
      <xdr:rowOff>146003</xdr:rowOff>
    </xdr:to>
    <xdr:cxnSp macro="">
      <xdr:nvCxnSpPr>
        <xdr:cNvPr id="423" name="直線コネクタ 422"/>
        <xdr:cNvCxnSpPr/>
      </xdr:nvCxnSpPr>
      <xdr:spPr>
        <a:xfrm flipV="1">
          <a:off x="6972300" y="13450675"/>
          <a:ext cx="889000" cy="68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132922</xdr:rowOff>
    </xdr:from>
    <xdr:to>
      <xdr:col>41</xdr:col>
      <xdr:colOff>101600</xdr:colOff>
      <xdr:row>78</xdr:row>
      <xdr:rowOff>63072</xdr:rowOff>
    </xdr:to>
    <xdr:sp macro="" textlink="">
      <xdr:nvSpPr>
        <xdr:cNvPr id="424" name="フローチャート: 判断 423"/>
        <xdr:cNvSpPr/>
      </xdr:nvSpPr>
      <xdr:spPr>
        <a:xfrm>
          <a:off x="7810500" y="13334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79599</xdr:rowOff>
    </xdr:from>
    <xdr:ext cx="534377" cy="259045"/>
    <xdr:sp macro="" textlink="">
      <xdr:nvSpPr>
        <xdr:cNvPr id="425" name="テキスト ボックス 424"/>
        <xdr:cNvSpPr txBox="1"/>
      </xdr:nvSpPr>
      <xdr:spPr>
        <a:xfrm>
          <a:off x="7594111" y="13109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143568</xdr:rowOff>
    </xdr:from>
    <xdr:to>
      <xdr:col>36</xdr:col>
      <xdr:colOff>165100</xdr:colOff>
      <xdr:row>78</xdr:row>
      <xdr:rowOff>73718</xdr:rowOff>
    </xdr:to>
    <xdr:sp macro="" textlink="">
      <xdr:nvSpPr>
        <xdr:cNvPr id="426" name="フローチャート: 判断 425"/>
        <xdr:cNvSpPr/>
      </xdr:nvSpPr>
      <xdr:spPr>
        <a:xfrm>
          <a:off x="6921500" y="13345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90245</xdr:rowOff>
    </xdr:from>
    <xdr:ext cx="534377" cy="259045"/>
    <xdr:sp macro="" textlink="">
      <xdr:nvSpPr>
        <xdr:cNvPr id="427" name="テキスト ボックス 426"/>
        <xdr:cNvSpPr txBox="1"/>
      </xdr:nvSpPr>
      <xdr:spPr>
        <a:xfrm>
          <a:off x="6705111" y="13120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8" name="テキスト ボックス 427"/>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9" name="テキスト ボックス 428"/>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30" name="テキスト ボックス 429"/>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31" name="テキスト ボックス 430"/>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32" name="テキスト ボックス 431"/>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71907</xdr:rowOff>
    </xdr:from>
    <xdr:to>
      <xdr:col>55</xdr:col>
      <xdr:colOff>50800</xdr:colOff>
      <xdr:row>79</xdr:row>
      <xdr:rowOff>2057</xdr:rowOff>
    </xdr:to>
    <xdr:sp macro="" textlink="">
      <xdr:nvSpPr>
        <xdr:cNvPr id="433" name="楕円 432"/>
        <xdr:cNvSpPr/>
      </xdr:nvSpPr>
      <xdr:spPr>
        <a:xfrm>
          <a:off x="10426700" y="13445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158284</xdr:rowOff>
    </xdr:from>
    <xdr:ext cx="534377" cy="259045"/>
    <xdr:sp macro="" textlink="">
      <xdr:nvSpPr>
        <xdr:cNvPr id="434" name="商工費該当値テキスト"/>
        <xdr:cNvSpPr txBox="1"/>
      </xdr:nvSpPr>
      <xdr:spPr>
        <a:xfrm>
          <a:off x="10528300" y="133599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67934</xdr:rowOff>
    </xdr:from>
    <xdr:to>
      <xdr:col>50</xdr:col>
      <xdr:colOff>165100</xdr:colOff>
      <xdr:row>78</xdr:row>
      <xdr:rowOff>169534</xdr:rowOff>
    </xdr:to>
    <xdr:sp macro="" textlink="">
      <xdr:nvSpPr>
        <xdr:cNvPr id="435" name="楕円 434"/>
        <xdr:cNvSpPr/>
      </xdr:nvSpPr>
      <xdr:spPr>
        <a:xfrm>
          <a:off x="9588500" y="13441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160661</xdr:rowOff>
    </xdr:from>
    <xdr:ext cx="534377" cy="259045"/>
    <xdr:sp macro="" textlink="">
      <xdr:nvSpPr>
        <xdr:cNvPr id="436" name="テキスト ボックス 435"/>
        <xdr:cNvSpPr txBox="1"/>
      </xdr:nvSpPr>
      <xdr:spPr>
        <a:xfrm>
          <a:off x="9372111" y="13533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63568</xdr:rowOff>
    </xdr:from>
    <xdr:to>
      <xdr:col>46</xdr:col>
      <xdr:colOff>38100</xdr:colOff>
      <xdr:row>78</xdr:row>
      <xdr:rowOff>165168</xdr:rowOff>
    </xdr:to>
    <xdr:sp macro="" textlink="">
      <xdr:nvSpPr>
        <xdr:cNvPr id="437" name="楕円 436"/>
        <xdr:cNvSpPr/>
      </xdr:nvSpPr>
      <xdr:spPr>
        <a:xfrm>
          <a:off x="8699500" y="1343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156295</xdr:rowOff>
    </xdr:from>
    <xdr:ext cx="534377" cy="259045"/>
    <xdr:sp macro="" textlink="">
      <xdr:nvSpPr>
        <xdr:cNvPr id="438" name="テキスト ボックス 437"/>
        <xdr:cNvSpPr txBox="1"/>
      </xdr:nvSpPr>
      <xdr:spPr>
        <a:xfrm>
          <a:off x="8483111" y="13529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26775</xdr:rowOff>
    </xdr:from>
    <xdr:to>
      <xdr:col>41</xdr:col>
      <xdr:colOff>101600</xdr:colOff>
      <xdr:row>78</xdr:row>
      <xdr:rowOff>128375</xdr:rowOff>
    </xdr:to>
    <xdr:sp macro="" textlink="">
      <xdr:nvSpPr>
        <xdr:cNvPr id="439" name="楕円 438"/>
        <xdr:cNvSpPr/>
      </xdr:nvSpPr>
      <xdr:spPr>
        <a:xfrm>
          <a:off x="7810500" y="13399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119502</xdr:rowOff>
    </xdr:from>
    <xdr:ext cx="534377" cy="259045"/>
    <xdr:sp macro="" textlink="">
      <xdr:nvSpPr>
        <xdr:cNvPr id="440" name="テキスト ボックス 439"/>
        <xdr:cNvSpPr txBox="1"/>
      </xdr:nvSpPr>
      <xdr:spPr>
        <a:xfrm>
          <a:off x="7594111" y="13492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95203</xdr:rowOff>
    </xdr:from>
    <xdr:to>
      <xdr:col>36</xdr:col>
      <xdr:colOff>165100</xdr:colOff>
      <xdr:row>79</xdr:row>
      <xdr:rowOff>25353</xdr:rowOff>
    </xdr:to>
    <xdr:sp macro="" textlink="">
      <xdr:nvSpPr>
        <xdr:cNvPr id="441" name="楕円 440"/>
        <xdr:cNvSpPr/>
      </xdr:nvSpPr>
      <xdr:spPr>
        <a:xfrm>
          <a:off x="6921500" y="13468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16480</xdr:rowOff>
    </xdr:from>
    <xdr:ext cx="534377" cy="259045"/>
    <xdr:sp macro="" textlink="">
      <xdr:nvSpPr>
        <xdr:cNvPr id="442" name="テキスト ボックス 441"/>
        <xdr:cNvSpPr txBox="1"/>
      </xdr:nvSpPr>
      <xdr:spPr>
        <a:xfrm>
          <a:off x="6705111" y="13561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3" name="正方形/長方形 44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4" name="正方形/長方形 443"/>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5" name="正方形/長方形 444"/>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6" name="正方形/長方形 445"/>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7" name="正方形/長方形 446"/>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8" name="正方形/長方形 447"/>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9" name="正方形/長方形 448"/>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50" name="正方形/長方形 449"/>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51" name="テキスト ボックス 450"/>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2" name="直線コネクタ 451"/>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100</xdr:row>
      <xdr:rowOff>111777</xdr:rowOff>
    </xdr:from>
    <xdr:ext cx="531299" cy="259045"/>
    <xdr:sp macro="" textlink="">
      <xdr:nvSpPr>
        <xdr:cNvPr id="453" name="テキスト ボックス 452"/>
        <xdr:cNvSpPr txBox="1"/>
      </xdr:nvSpPr>
      <xdr:spPr>
        <a:xfrm>
          <a:off x="6072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98</xdr:row>
      <xdr:rowOff>139700</xdr:rowOff>
    </xdr:from>
    <xdr:to>
      <xdr:col>59</xdr:col>
      <xdr:colOff>50800</xdr:colOff>
      <xdr:row>98</xdr:row>
      <xdr:rowOff>139700</xdr:rowOff>
    </xdr:to>
    <xdr:cxnSp macro="">
      <xdr:nvCxnSpPr>
        <xdr:cNvPr id="454" name="直線コネクタ 453"/>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97</xdr:row>
      <xdr:rowOff>168927</xdr:rowOff>
    </xdr:from>
    <xdr:ext cx="531299" cy="259045"/>
    <xdr:sp macro="" textlink="">
      <xdr:nvSpPr>
        <xdr:cNvPr id="455" name="テキスト ボックス 454"/>
        <xdr:cNvSpPr txBox="1"/>
      </xdr:nvSpPr>
      <xdr:spPr>
        <a:xfrm>
          <a:off x="6072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56" name="直線コネクタ 455"/>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54627</xdr:rowOff>
    </xdr:from>
    <xdr:ext cx="531299" cy="259045"/>
    <xdr:sp macro="" textlink="">
      <xdr:nvSpPr>
        <xdr:cNvPr id="457" name="テキスト ボックス 456"/>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58" name="直線コネクタ 457"/>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111777</xdr:rowOff>
    </xdr:from>
    <xdr:ext cx="531299" cy="259045"/>
    <xdr:sp macro="" textlink="">
      <xdr:nvSpPr>
        <xdr:cNvPr id="459" name="テキスト ボックス 458"/>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60" name="直線コネクタ 459"/>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61" name="テキスト ボックス 460"/>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2" name="直線コネクタ 46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3" name="テキスト ボックス 462"/>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4"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160548</xdr:rowOff>
    </xdr:from>
    <xdr:to>
      <xdr:col>54</xdr:col>
      <xdr:colOff>189865</xdr:colOff>
      <xdr:row>98</xdr:row>
      <xdr:rowOff>122396</xdr:rowOff>
    </xdr:to>
    <xdr:cxnSp macro="">
      <xdr:nvCxnSpPr>
        <xdr:cNvPr id="465" name="直線コネクタ 464"/>
        <xdr:cNvCxnSpPr/>
      </xdr:nvCxnSpPr>
      <xdr:spPr>
        <a:xfrm flipV="1">
          <a:off x="10475595" y="15762498"/>
          <a:ext cx="1270" cy="11619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126223</xdr:rowOff>
    </xdr:from>
    <xdr:ext cx="534377" cy="259045"/>
    <xdr:sp macro="" textlink="">
      <xdr:nvSpPr>
        <xdr:cNvPr id="466" name="土木費最小値テキスト"/>
        <xdr:cNvSpPr txBox="1"/>
      </xdr:nvSpPr>
      <xdr:spPr>
        <a:xfrm>
          <a:off x="10528300" y="16928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40,757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122396</xdr:rowOff>
    </xdr:from>
    <xdr:to>
      <xdr:col>55</xdr:col>
      <xdr:colOff>88900</xdr:colOff>
      <xdr:row>98</xdr:row>
      <xdr:rowOff>122396</xdr:rowOff>
    </xdr:to>
    <xdr:cxnSp macro="">
      <xdr:nvCxnSpPr>
        <xdr:cNvPr id="467" name="直線コネクタ 466"/>
        <xdr:cNvCxnSpPr/>
      </xdr:nvCxnSpPr>
      <xdr:spPr>
        <a:xfrm>
          <a:off x="10388600" y="169244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107225</xdr:rowOff>
    </xdr:from>
    <xdr:ext cx="534377" cy="259045"/>
    <xdr:sp macro="" textlink="">
      <xdr:nvSpPr>
        <xdr:cNvPr id="468" name="土木費最大値テキスト"/>
        <xdr:cNvSpPr txBox="1"/>
      </xdr:nvSpPr>
      <xdr:spPr>
        <a:xfrm>
          <a:off x="10528300" y="15537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91,588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160548</xdr:rowOff>
    </xdr:from>
    <xdr:to>
      <xdr:col>55</xdr:col>
      <xdr:colOff>88900</xdr:colOff>
      <xdr:row>91</xdr:row>
      <xdr:rowOff>160548</xdr:rowOff>
    </xdr:to>
    <xdr:cxnSp macro="">
      <xdr:nvCxnSpPr>
        <xdr:cNvPr id="469" name="直線コネクタ 468"/>
        <xdr:cNvCxnSpPr/>
      </xdr:nvCxnSpPr>
      <xdr:spPr>
        <a:xfrm>
          <a:off x="10388600" y="157624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77863</xdr:rowOff>
    </xdr:from>
    <xdr:to>
      <xdr:col>55</xdr:col>
      <xdr:colOff>0</xdr:colOff>
      <xdr:row>97</xdr:row>
      <xdr:rowOff>11912</xdr:rowOff>
    </xdr:to>
    <xdr:cxnSp macro="">
      <xdr:nvCxnSpPr>
        <xdr:cNvPr id="470" name="直線コネクタ 469"/>
        <xdr:cNvCxnSpPr/>
      </xdr:nvCxnSpPr>
      <xdr:spPr>
        <a:xfrm flipV="1">
          <a:off x="9639300" y="16537063"/>
          <a:ext cx="838200" cy="105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29847</xdr:rowOff>
    </xdr:from>
    <xdr:ext cx="534377" cy="259045"/>
    <xdr:sp macro="" textlink="">
      <xdr:nvSpPr>
        <xdr:cNvPr id="471" name="土木費平均値テキスト"/>
        <xdr:cNvSpPr txBox="1"/>
      </xdr:nvSpPr>
      <xdr:spPr>
        <a:xfrm>
          <a:off x="10528300" y="161461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6970</xdr:rowOff>
    </xdr:from>
    <xdr:to>
      <xdr:col>55</xdr:col>
      <xdr:colOff>50800</xdr:colOff>
      <xdr:row>95</xdr:row>
      <xdr:rowOff>108570</xdr:rowOff>
    </xdr:to>
    <xdr:sp macro="" textlink="">
      <xdr:nvSpPr>
        <xdr:cNvPr id="472" name="フローチャート: 判断 471"/>
        <xdr:cNvSpPr/>
      </xdr:nvSpPr>
      <xdr:spPr>
        <a:xfrm>
          <a:off x="10426700" y="16294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153370</xdr:rowOff>
    </xdr:from>
    <xdr:to>
      <xdr:col>50</xdr:col>
      <xdr:colOff>114300</xdr:colOff>
      <xdr:row>97</xdr:row>
      <xdr:rowOff>11912</xdr:rowOff>
    </xdr:to>
    <xdr:cxnSp macro="">
      <xdr:nvCxnSpPr>
        <xdr:cNvPr id="473" name="直線コネクタ 472"/>
        <xdr:cNvCxnSpPr/>
      </xdr:nvCxnSpPr>
      <xdr:spPr>
        <a:xfrm>
          <a:off x="8750300" y="16612570"/>
          <a:ext cx="889000" cy="29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94</xdr:row>
      <xdr:rowOff>119830</xdr:rowOff>
    </xdr:from>
    <xdr:to>
      <xdr:col>50</xdr:col>
      <xdr:colOff>165100</xdr:colOff>
      <xdr:row>95</xdr:row>
      <xdr:rowOff>49980</xdr:rowOff>
    </xdr:to>
    <xdr:sp macro="" textlink="">
      <xdr:nvSpPr>
        <xdr:cNvPr id="474" name="フローチャート: 判断 473"/>
        <xdr:cNvSpPr/>
      </xdr:nvSpPr>
      <xdr:spPr>
        <a:xfrm>
          <a:off x="9588500" y="16236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66507</xdr:rowOff>
    </xdr:from>
    <xdr:ext cx="534377" cy="259045"/>
    <xdr:sp macro="" textlink="">
      <xdr:nvSpPr>
        <xdr:cNvPr id="475" name="テキスト ボックス 474"/>
        <xdr:cNvSpPr txBox="1"/>
      </xdr:nvSpPr>
      <xdr:spPr>
        <a:xfrm>
          <a:off x="9372111" y="16011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106873</xdr:rowOff>
    </xdr:from>
    <xdr:to>
      <xdr:col>45</xdr:col>
      <xdr:colOff>177800</xdr:colOff>
      <xdr:row>96</xdr:row>
      <xdr:rowOff>153370</xdr:rowOff>
    </xdr:to>
    <xdr:cxnSp macro="">
      <xdr:nvCxnSpPr>
        <xdr:cNvPr id="476" name="直線コネクタ 475"/>
        <xdr:cNvCxnSpPr/>
      </xdr:nvCxnSpPr>
      <xdr:spPr>
        <a:xfrm>
          <a:off x="7861300" y="16566073"/>
          <a:ext cx="889000" cy="464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62748</xdr:rowOff>
    </xdr:from>
    <xdr:to>
      <xdr:col>46</xdr:col>
      <xdr:colOff>38100</xdr:colOff>
      <xdr:row>95</xdr:row>
      <xdr:rowOff>164348</xdr:rowOff>
    </xdr:to>
    <xdr:sp macro="" textlink="">
      <xdr:nvSpPr>
        <xdr:cNvPr id="477" name="フローチャート: 判断 476"/>
        <xdr:cNvSpPr/>
      </xdr:nvSpPr>
      <xdr:spPr>
        <a:xfrm>
          <a:off x="8699500" y="16350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9425</xdr:rowOff>
    </xdr:from>
    <xdr:ext cx="534377" cy="259045"/>
    <xdr:sp macro="" textlink="">
      <xdr:nvSpPr>
        <xdr:cNvPr id="478" name="テキスト ボックス 477"/>
        <xdr:cNvSpPr txBox="1"/>
      </xdr:nvSpPr>
      <xdr:spPr>
        <a:xfrm>
          <a:off x="8483111" y="16125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106873</xdr:rowOff>
    </xdr:from>
    <xdr:to>
      <xdr:col>41</xdr:col>
      <xdr:colOff>50800</xdr:colOff>
      <xdr:row>96</xdr:row>
      <xdr:rowOff>162835</xdr:rowOff>
    </xdr:to>
    <xdr:cxnSp macro="">
      <xdr:nvCxnSpPr>
        <xdr:cNvPr id="479" name="直線コネクタ 478"/>
        <xdr:cNvCxnSpPr/>
      </xdr:nvCxnSpPr>
      <xdr:spPr>
        <a:xfrm flipV="1">
          <a:off x="6972300" y="16566073"/>
          <a:ext cx="889000" cy="5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85700</xdr:rowOff>
    </xdr:from>
    <xdr:to>
      <xdr:col>41</xdr:col>
      <xdr:colOff>101600</xdr:colOff>
      <xdr:row>96</xdr:row>
      <xdr:rowOff>15850</xdr:rowOff>
    </xdr:to>
    <xdr:sp macro="" textlink="">
      <xdr:nvSpPr>
        <xdr:cNvPr id="480" name="フローチャート: 判断 479"/>
        <xdr:cNvSpPr/>
      </xdr:nvSpPr>
      <xdr:spPr>
        <a:xfrm>
          <a:off x="7810500" y="16373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32377</xdr:rowOff>
    </xdr:from>
    <xdr:ext cx="534377" cy="259045"/>
    <xdr:sp macro="" textlink="">
      <xdr:nvSpPr>
        <xdr:cNvPr id="481" name="テキスト ボックス 480"/>
        <xdr:cNvSpPr txBox="1"/>
      </xdr:nvSpPr>
      <xdr:spPr>
        <a:xfrm>
          <a:off x="7594111" y="16148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76853</xdr:rowOff>
    </xdr:from>
    <xdr:to>
      <xdr:col>36</xdr:col>
      <xdr:colOff>165100</xdr:colOff>
      <xdr:row>96</xdr:row>
      <xdr:rowOff>7003</xdr:rowOff>
    </xdr:to>
    <xdr:sp macro="" textlink="">
      <xdr:nvSpPr>
        <xdr:cNvPr id="482" name="フローチャート: 判断 481"/>
        <xdr:cNvSpPr/>
      </xdr:nvSpPr>
      <xdr:spPr>
        <a:xfrm>
          <a:off x="6921500" y="16364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23530</xdr:rowOff>
    </xdr:from>
    <xdr:ext cx="534377" cy="259045"/>
    <xdr:sp macro="" textlink="">
      <xdr:nvSpPr>
        <xdr:cNvPr id="483" name="テキスト ボックス 482"/>
        <xdr:cNvSpPr txBox="1"/>
      </xdr:nvSpPr>
      <xdr:spPr>
        <a:xfrm>
          <a:off x="6705111" y="16139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4" name="テキスト ボックス 483"/>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5" name="テキスト ボックス 484"/>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6" name="テキスト ボックス 485"/>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7" name="テキスト ボックス 486"/>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8" name="テキスト ボックス 487"/>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27063</xdr:rowOff>
    </xdr:from>
    <xdr:to>
      <xdr:col>55</xdr:col>
      <xdr:colOff>50800</xdr:colOff>
      <xdr:row>96</xdr:row>
      <xdr:rowOff>128663</xdr:rowOff>
    </xdr:to>
    <xdr:sp macro="" textlink="">
      <xdr:nvSpPr>
        <xdr:cNvPr id="489" name="楕円 488"/>
        <xdr:cNvSpPr/>
      </xdr:nvSpPr>
      <xdr:spPr>
        <a:xfrm>
          <a:off x="10426700" y="16486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5490</xdr:rowOff>
    </xdr:from>
    <xdr:ext cx="534377" cy="259045"/>
    <xdr:sp macro="" textlink="">
      <xdr:nvSpPr>
        <xdr:cNvPr id="490" name="土木費該当値テキスト"/>
        <xdr:cNvSpPr txBox="1"/>
      </xdr:nvSpPr>
      <xdr:spPr>
        <a:xfrm>
          <a:off x="10528300" y="164646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132562</xdr:rowOff>
    </xdr:from>
    <xdr:to>
      <xdr:col>50</xdr:col>
      <xdr:colOff>165100</xdr:colOff>
      <xdr:row>97</xdr:row>
      <xdr:rowOff>62712</xdr:rowOff>
    </xdr:to>
    <xdr:sp macro="" textlink="">
      <xdr:nvSpPr>
        <xdr:cNvPr id="491" name="楕円 490"/>
        <xdr:cNvSpPr/>
      </xdr:nvSpPr>
      <xdr:spPr>
        <a:xfrm>
          <a:off x="9588500" y="16591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53839</xdr:rowOff>
    </xdr:from>
    <xdr:ext cx="534377" cy="259045"/>
    <xdr:sp macro="" textlink="">
      <xdr:nvSpPr>
        <xdr:cNvPr id="492" name="テキスト ボックス 491"/>
        <xdr:cNvSpPr txBox="1"/>
      </xdr:nvSpPr>
      <xdr:spPr>
        <a:xfrm>
          <a:off x="9372111" y="16684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102570</xdr:rowOff>
    </xdr:from>
    <xdr:to>
      <xdr:col>46</xdr:col>
      <xdr:colOff>38100</xdr:colOff>
      <xdr:row>97</xdr:row>
      <xdr:rowOff>32720</xdr:rowOff>
    </xdr:to>
    <xdr:sp macro="" textlink="">
      <xdr:nvSpPr>
        <xdr:cNvPr id="493" name="楕円 492"/>
        <xdr:cNvSpPr/>
      </xdr:nvSpPr>
      <xdr:spPr>
        <a:xfrm>
          <a:off x="8699500" y="16561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23847</xdr:rowOff>
    </xdr:from>
    <xdr:ext cx="534377" cy="259045"/>
    <xdr:sp macro="" textlink="">
      <xdr:nvSpPr>
        <xdr:cNvPr id="494" name="テキスト ボックス 493"/>
        <xdr:cNvSpPr txBox="1"/>
      </xdr:nvSpPr>
      <xdr:spPr>
        <a:xfrm>
          <a:off x="8483111" y="166544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56073</xdr:rowOff>
    </xdr:from>
    <xdr:to>
      <xdr:col>41</xdr:col>
      <xdr:colOff>101600</xdr:colOff>
      <xdr:row>96</xdr:row>
      <xdr:rowOff>157673</xdr:rowOff>
    </xdr:to>
    <xdr:sp macro="" textlink="">
      <xdr:nvSpPr>
        <xdr:cNvPr id="495" name="楕円 494"/>
        <xdr:cNvSpPr/>
      </xdr:nvSpPr>
      <xdr:spPr>
        <a:xfrm>
          <a:off x="7810500" y="16515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148800</xdr:rowOff>
    </xdr:from>
    <xdr:ext cx="534377" cy="259045"/>
    <xdr:sp macro="" textlink="">
      <xdr:nvSpPr>
        <xdr:cNvPr id="496" name="テキスト ボックス 495"/>
        <xdr:cNvSpPr txBox="1"/>
      </xdr:nvSpPr>
      <xdr:spPr>
        <a:xfrm>
          <a:off x="7594111" y="16608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112035</xdr:rowOff>
    </xdr:from>
    <xdr:to>
      <xdr:col>36</xdr:col>
      <xdr:colOff>165100</xdr:colOff>
      <xdr:row>97</xdr:row>
      <xdr:rowOff>42185</xdr:rowOff>
    </xdr:to>
    <xdr:sp macro="" textlink="">
      <xdr:nvSpPr>
        <xdr:cNvPr id="497" name="楕円 496"/>
        <xdr:cNvSpPr/>
      </xdr:nvSpPr>
      <xdr:spPr>
        <a:xfrm>
          <a:off x="6921500" y="16571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33312</xdr:rowOff>
    </xdr:from>
    <xdr:ext cx="534377" cy="259045"/>
    <xdr:sp macro="" textlink="">
      <xdr:nvSpPr>
        <xdr:cNvPr id="498" name="テキスト ボックス 497"/>
        <xdr:cNvSpPr txBox="1"/>
      </xdr:nvSpPr>
      <xdr:spPr>
        <a:xfrm>
          <a:off x="6705111" y="16663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9" name="正方形/長方形 49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0" name="正方形/長方形 499"/>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1" name="正方形/長方形 500"/>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2" name="正方形/長方形 501"/>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3" name="正方形/長方形 502"/>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4" name="正方形/長方形 503"/>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5" name="正方形/長方形 504"/>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6" name="正方形/長方形 505"/>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7" name="テキスト ボックス 506"/>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8" name="直線コネクタ 507"/>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509" name="テキスト ボックス 508"/>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510" name="直線コネクタ 509"/>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38</xdr:row>
      <xdr:rowOff>128105</xdr:rowOff>
    </xdr:from>
    <xdr:ext cx="467179" cy="259045"/>
    <xdr:sp macro="" textlink="">
      <xdr:nvSpPr>
        <xdr:cNvPr id="511" name="テキスト ボックス 510"/>
        <xdr:cNvSpPr txBox="1"/>
      </xdr:nvSpPr>
      <xdr:spPr>
        <a:xfrm>
          <a:off x="11978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12" name="直線コネクタ 511"/>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13" name="テキスト ボックス 512"/>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14" name="直線コネクタ 513"/>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15" name="テキスト ボックス 514"/>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6" name="直線コネクタ 515"/>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17" name="テキスト ボックス 516"/>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8" name="直線コネクタ 517"/>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9" name="テキスト ボックス 518"/>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20" name="直線コネクタ 519"/>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21" name="テキスト ボックス 520"/>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2" name="直線コネクタ 52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3" name="テキスト ボックス 522"/>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4"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30135</xdr:rowOff>
    </xdr:from>
    <xdr:to>
      <xdr:col>85</xdr:col>
      <xdr:colOff>126364</xdr:colOff>
      <xdr:row>39</xdr:row>
      <xdr:rowOff>1070</xdr:rowOff>
    </xdr:to>
    <xdr:cxnSp macro="">
      <xdr:nvCxnSpPr>
        <xdr:cNvPr id="525" name="直線コネクタ 524"/>
        <xdr:cNvCxnSpPr/>
      </xdr:nvCxnSpPr>
      <xdr:spPr>
        <a:xfrm flipV="1">
          <a:off x="16317595" y="5345085"/>
          <a:ext cx="1269" cy="13425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4897</xdr:rowOff>
    </xdr:from>
    <xdr:ext cx="469744" cy="259045"/>
    <xdr:sp macro="" textlink="">
      <xdr:nvSpPr>
        <xdr:cNvPr id="526" name="消防費最小値テキスト"/>
        <xdr:cNvSpPr txBox="1"/>
      </xdr:nvSpPr>
      <xdr:spPr>
        <a:xfrm>
          <a:off x="16370300" y="669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1070</xdr:rowOff>
    </xdr:from>
    <xdr:to>
      <xdr:col>86</xdr:col>
      <xdr:colOff>25400</xdr:colOff>
      <xdr:row>39</xdr:row>
      <xdr:rowOff>1070</xdr:rowOff>
    </xdr:to>
    <xdr:cxnSp macro="">
      <xdr:nvCxnSpPr>
        <xdr:cNvPr id="527" name="直線コネクタ 526"/>
        <xdr:cNvCxnSpPr/>
      </xdr:nvCxnSpPr>
      <xdr:spPr>
        <a:xfrm>
          <a:off x="16230600" y="668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148262</xdr:rowOff>
    </xdr:from>
    <xdr:ext cx="534377" cy="259045"/>
    <xdr:sp macro="" textlink="">
      <xdr:nvSpPr>
        <xdr:cNvPr id="528" name="消防費最大値テキスト"/>
        <xdr:cNvSpPr txBox="1"/>
      </xdr:nvSpPr>
      <xdr:spPr>
        <a:xfrm>
          <a:off x="16370300" y="5120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16,821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30135</xdr:rowOff>
    </xdr:from>
    <xdr:to>
      <xdr:col>86</xdr:col>
      <xdr:colOff>25400</xdr:colOff>
      <xdr:row>31</xdr:row>
      <xdr:rowOff>30135</xdr:rowOff>
    </xdr:to>
    <xdr:cxnSp macro="">
      <xdr:nvCxnSpPr>
        <xdr:cNvPr id="529" name="直線コネクタ 528"/>
        <xdr:cNvCxnSpPr/>
      </xdr:nvCxnSpPr>
      <xdr:spPr>
        <a:xfrm>
          <a:off x="16230600" y="5345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33</xdr:row>
      <xdr:rowOff>53648</xdr:rowOff>
    </xdr:from>
    <xdr:to>
      <xdr:col>85</xdr:col>
      <xdr:colOff>127000</xdr:colOff>
      <xdr:row>33</xdr:row>
      <xdr:rowOff>91041</xdr:rowOff>
    </xdr:to>
    <xdr:cxnSp macro="">
      <xdr:nvCxnSpPr>
        <xdr:cNvPr id="530" name="直線コネクタ 529"/>
        <xdr:cNvCxnSpPr/>
      </xdr:nvCxnSpPr>
      <xdr:spPr>
        <a:xfrm flipV="1">
          <a:off x="15481300" y="5711498"/>
          <a:ext cx="838200" cy="37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16055</xdr:rowOff>
    </xdr:from>
    <xdr:ext cx="534377" cy="259045"/>
    <xdr:sp macro="" textlink="">
      <xdr:nvSpPr>
        <xdr:cNvPr id="531" name="消防費平均値テキスト"/>
        <xdr:cNvSpPr txBox="1"/>
      </xdr:nvSpPr>
      <xdr:spPr>
        <a:xfrm>
          <a:off x="16370300" y="60168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37628</xdr:rowOff>
    </xdr:from>
    <xdr:to>
      <xdr:col>85</xdr:col>
      <xdr:colOff>177800</xdr:colOff>
      <xdr:row>35</xdr:row>
      <xdr:rowOff>139228</xdr:rowOff>
    </xdr:to>
    <xdr:sp macro="" textlink="">
      <xdr:nvSpPr>
        <xdr:cNvPr id="532" name="フローチャート: 判断 531"/>
        <xdr:cNvSpPr/>
      </xdr:nvSpPr>
      <xdr:spPr>
        <a:xfrm>
          <a:off x="16268700" y="6038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33</xdr:row>
      <xdr:rowOff>91041</xdr:rowOff>
    </xdr:from>
    <xdr:to>
      <xdr:col>81</xdr:col>
      <xdr:colOff>50800</xdr:colOff>
      <xdr:row>33</xdr:row>
      <xdr:rowOff>144925</xdr:rowOff>
    </xdr:to>
    <xdr:cxnSp macro="">
      <xdr:nvCxnSpPr>
        <xdr:cNvPr id="533" name="直線コネクタ 532"/>
        <xdr:cNvCxnSpPr/>
      </xdr:nvCxnSpPr>
      <xdr:spPr>
        <a:xfrm flipV="1">
          <a:off x="14592300" y="5748891"/>
          <a:ext cx="889000" cy="53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34</xdr:row>
      <xdr:rowOff>170869</xdr:rowOff>
    </xdr:from>
    <xdr:to>
      <xdr:col>81</xdr:col>
      <xdr:colOff>101600</xdr:colOff>
      <xdr:row>35</xdr:row>
      <xdr:rowOff>101019</xdr:rowOff>
    </xdr:to>
    <xdr:sp macro="" textlink="">
      <xdr:nvSpPr>
        <xdr:cNvPr id="534" name="フローチャート: 判断 533"/>
        <xdr:cNvSpPr/>
      </xdr:nvSpPr>
      <xdr:spPr>
        <a:xfrm>
          <a:off x="15430500" y="6000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92146</xdr:rowOff>
    </xdr:from>
    <xdr:ext cx="534377" cy="259045"/>
    <xdr:sp macro="" textlink="">
      <xdr:nvSpPr>
        <xdr:cNvPr id="535" name="テキスト ボックス 534"/>
        <xdr:cNvSpPr txBox="1"/>
      </xdr:nvSpPr>
      <xdr:spPr>
        <a:xfrm>
          <a:off x="15214111" y="6092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32</xdr:row>
      <xdr:rowOff>14623</xdr:rowOff>
    </xdr:from>
    <xdr:to>
      <xdr:col>76</xdr:col>
      <xdr:colOff>114300</xdr:colOff>
      <xdr:row>33</xdr:row>
      <xdr:rowOff>144925</xdr:rowOff>
    </xdr:to>
    <xdr:cxnSp macro="">
      <xdr:nvCxnSpPr>
        <xdr:cNvPr id="536" name="直線コネクタ 535"/>
        <xdr:cNvCxnSpPr/>
      </xdr:nvCxnSpPr>
      <xdr:spPr>
        <a:xfrm>
          <a:off x="13703300" y="5501023"/>
          <a:ext cx="889000" cy="301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29137</xdr:rowOff>
    </xdr:from>
    <xdr:to>
      <xdr:col>76</xdr:col>
      <xdr:colOff>165100</xdr:colOff>
      <xdr:row>35</xdr:row>
      <xdr:rowOff>130737</xdr:rowOff>
    </xdr:to>
    <xdr:sp macro="" textlink="">
      <xdr:nvSpPr>
        <xdr:cNvPr id="537" name="フローチャート: 判断 536"/>
        <xdr:cNvSpPr/>
      </xdr:nvSpPr>
      <xdr:spPr>
        <a:xfrm>
          <a:off x="14541500" y="6029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121864</xdr:rowOff>
    </xdr:from>
    <xdr:ext cx="534377" cy="259045"/>
    <xdr:sp macro="" textlink="">
      <xdr:nvSpPr>
        <xdr:cNvPr id="538" name="テキスト ボックス 537"/>
        <xdr:cNvSpPr txBox="1"/>
      </xdr:nvSpPr>
      <xdr:spPr>
        <a:xfrm>
          <a:off x="14325111" y="6122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32</xdr:row>
      <xdr:rowOff>14623</xdr:rowOff>
    </xdr:from>
    <xdr:to>
      <xdr:col>71</xdr:col>
      <xdr:colOff>177800</xdr:colOff>
      <xdr:row>32</xdr:row>
      <xdr:rowOff>68834</xdr:rowOff>
    </xdr:to>
    <xdr:cxnSp macro="">
      <xdr:nvCxnSpPr>
        <xdr:cNvPr id="539" name="直線コネクタ 538"/>
        <xdr:cNvCxnSpPr/>
      </xdr:nvCxnSpPr>
      <xdr:spPr>
        <a:xfrm flipV="1">
          <a:off x="12814300" y="5501023"/>
          <a:ext cx="889000" cy="54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34</xdr:row>
      <xdr:rowOff>105555</xdr:rowOff>
    </xdr:from>
    <xdr:to>
      <xdr:col>72</xdr:col>
      <xdr:colOff>38100</xdr:colOff>
      <xdr:row>35</xdr:row>
      <xdr:rowOff>35705</xdr:rowOff>
    </xdr:to>
    <xdr:sp macro="" textlink="">
      <xdr:nvSpPr>
        <xdr:cNvPr id="540" name="フローチャート: 判断 539"/>
        <xdr:cNvSpPr/>
      </xdr:nvSpPr>
      <xdr:spPr>
        <a:xfrm>
          <a:off x="13652500" y="5934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26832</xdr:rowOff>
    </xdr:from>
    <xdr:ext cx="534377" cy="259045"/>
    <xdr:sp macro="" textlink="">
      <xdr:nvSpPr>
        <xdr:cNvPr id="541" name="テキスト ボックス 540"/>
        <xdr:cNvSpPr txBox="1"/>
      </xdr:nvSpPr>
      <xdr:spPr>
        <a:xfrm>
          <a:off x="13436111" y="6027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48895</xdr:rowOff>
    </xdr:from>
    <xdr:to>
      <xdr:col>67</xdr:col>
      <xdr:colOff>101600</xdr:colOff>
      <xdr:row>35</xdr:row>
      <xdr:rowOff>150495</xdr:rowOff>
    </xdr:to>
    <xdr:sp macro="" textlink="">
      <xdr:nvSpPr>
        <xdr:cNvPr id="542" name="フローチャート: 判断 541"/>
        <xdr:cNvSpPr/>
      </xdr:nvSpPr>
      <xdr:spPr>
        <a:xfrm>
          <a:off x="12763500" y="6049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141622</xdr:rowOff>
    </xdr:from>
    <xdr:ext cx="534377" cy="259045"/>
    <xdr:sp macro="" textlink="">
      <xdr:nvSpPr>
        <xdr:cNvPr id="543" name="テキスト ボックス 542"/>
        <xdr:cNvSpPr txBox="1"/>
      </xdr:nvSpPr>
      <xdr:spPr>
        <a:xfrm>
          <a:off x="12547111" y="6142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4" name="テキスト ボックス 54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5" name="テキスト ボックス 54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6" name="テキスト ボックス 54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7" name="テキスト ボックス 54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8" name="テキスト ボックス 54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33</xdr:row>
      <xdr:rowOff>2848</xdr:rowOff>
    </xdr:from>
    <xdr:to>
      <xdr:col>85</xdr:col>
      <xdr:colOff>177800</xdr:colOff>
      <xdr:row>33</xdr:row>
      <xdr:rowOff>104448</xdr:rowOff>
    </xdr:to>
    <xdr:sp macro="" textlink="">
      <xdr:nvSpPr>
        <xdr:cNvPr id="549" name="楕円 548"/>
        <xdr:cNvSpPr/>
      </xdr:nvSpPr>
      <xdr:spPr>
        <a:xfrm>
          <a:off x="16268700" y="5660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32</xdr:row>
      <xdr:rowOff>25725</xdr:rowOff>
    </xdr:from>
    <xdr:ext cx="534377" cy="259045"/>
    <xdr:sp macro="" textlink="">
      <xdr:nvSpPr>
        <xdr:cNvPr id="550" name="消防費該当値テキスト"/>
        <xdr:cNvSpPr txBox="1"/>
      </xdr:nvSpPr>
      <xdr:spPr>
        <a:xfrm>
          <a:off x="16370300" y="5512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33</xdr:row>
      <xdr:rowOff>40241</xdr:rowOff>
    </xdr:from>
    <xdr:to>
      <xdr:col>81</xdr:col>
      <xdr:colOff>101600</xdr:colOff>
      <xdr:row>33</xdr:row>
      <xdr:rowOff>141841</xdr:rowOff>
    </xdr:to>
    <xdr:sp macro="" textlink="">
      <xdr:nvSpPr>
        <xdr:cNvPr id="551" name="楕円 550"/>
        <xdr:cNvSpPr/>
      </xdr:nvSpPr>
      <xdr:spPr>
        <a:xfrm>
          <a:off x="15430500" y="5698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31</xdr:row>
      <xdr:rowOff>158368</xdr:rowOff>
    </xdr:from>
    <xdr:ext cx="534377" cy="259045"/>
    <xdr:sp macro="" textlink="">
      <xdr:nvSpPr>
        <xdr:cNvPr id="552" name="テキスト ボックス 551"/>
        <xdr:cNvSpPr txBox="1"/>
      </xdr:nvSpPr>
      <xdr:spPr>
        <a:xfrm>
          <a:off x="15214111" y="5473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33</xdr:row>
      <xdr:rowOff>94125</xdr:rowOff>
    </xdr:from>
    <xdr:to>
      <xdr:col>76</xdr:col>
      <xdr:colOff>165100</xdr:colOff>
      <xdr:row>34</xdr:row>
      <xdr:rowOff>24275</xdr:rowOff>
    </xdr:to>
    <xdr:sp macro="" textlink="">
      <xdr:nvSpPr>
        <xdr:cNvPr id="553" name="楕円 552"/>
        <xdr:cNvSpPr/>
      </xdr:nvSpPr>
      <xdr:spPr>
        <a:xfrm>
          <a:off x="14541500" y="575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32</xdr:row>
      <xdr:rowOff>40802</xdr:rowOff>
    </xdr:from>
    <xdr:ext cx="534377" cy="259045"/>
    <xdr:sp macro="" textlink="">
      <xdr:nvSpPr>
        <xdr:cNvPr id="554" name="テキスト ボックス 553"/>
        <xdr:cNvSpPr txBox="1"/>
      </xdr:nvSpPr>
      <xdr:spPr>
        <a:xfrm>
          <a:off x="14325111" y="5527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31</xdr:row>
      <xdr:rowOff>135273</xdr:rowOff>
    </xdr:from>
    <xdr:to>
      <xdr:col>72</xdr:col>
      <xdr:colOff>38100</xdr:colOff>
      <xdr:row>32</xdr:row>
      <xdr:rowOff>65423</xdr:rowOff>
    </xdr:to>
    <xdr:sp macro="" textlink="">
      <xdr:nvSpPr>
        <xdr:cNvPr id="555" name="楕円 554"/>
        <xdr:cNvSpPr/>
      </xdr:nvSpPr>
      <xdr:spPr>
        <a:xfrm>
          <a:off x="13652500" y="5450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30</xdr:row>
      <xdr:rowOff>81950</xdr:rowOff>
    </xdr:from>
    <xdr:ext cx="534377" cy="259045"/>
    <xdr:sp macro="" textlink="">
      <xdr:nvSpPr>
        <xdr:cNvPr id="556" name="テキスト ボックス 555"/>
        <xdr:cNvSpPr txBox="1"/>
      </xdr:nvSpPr>
      <xdr:spPr>
        <a:xfrm>
          <a:off x="13436111" y="5225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32</xdr:row>
      <xdr:rowOff>18034</xdr:rowOff>
    </xdr:from>
    <xdr:to>
      <xdr:col>67</xdr:col>
      <xdr:colOff>101600</xdr:colOff>
      <xdr:row>32</xdr:row>
      <xdr:rowOff>119634</xdr:rowOff>
    </xdr:to>
    <xdr:sp macro="" textlink="">
      <xdr:nvSpPr>
        <xdr:cNvPr id="557" name="楕円 556"/>
        <xdr:cNvSpPr/>
      </xdr:nvSpPr>
      <xdr:spPr>
        <a:xfrm>
          <a:off x="12763500" y="5504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30</xdr:row>
      <xdr:rowOff>136161</xdr:rowOff>
    </xdr:from>
    <xdr:ext cx="534377" cy="259045"/>
    <xdr:sp macro="" textlink="">
      <xdr:nvSpPr>
        <xdr:cNvPr id="558" name="テキスト ボックス 557"/>
        <xdr:cNvSpPr txBox="1"/>
      </xdr:nvSpPr>
      <xdr:spPr>
        <a:xfrm>
          <a:off x="12547111" y="5279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9" name="正方形/長方形 55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60" name="正方形/長方形 55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61" name="正方形/長方形 56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2" name="正方形/長方形 56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3" name="正方形/長方形 56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4" name="正方形/長方形 56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5" name="正方形/長方形 56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6" name="正方形/長方形 56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7" name="テキスト ボックス 56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8" name="直線コネクタ 56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69" name="テキスト ボックス 568"/>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70" name="直線コネクタ 569"/>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73677</xdr:rowOff>
    </xdr:from>
    <xdr:ext cx="531299" cy="259045"/>
    <xdr:sp macro="" textlink="">
      <xdr:nvSpPr>
        <xdr:cNvPr id="571" name="テキスト ボックス 570"/>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72" name="直線コネクタ 571"/>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73" name="テキスト ボックス 572"/>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74" name="直線コネクタ 573"/>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75" name="テキスト ボックス 574"/>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76" name="直線コネクタ 575"/>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77" name="テキスト ボックス 576"/>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78" name="直線コネクタ 577"/>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79" name="テキスト ボックス 578"/>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80" name="直線コネクタ 579"/>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81" name="テキスト ボックス 580"/>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82"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149339</xdr:rowOff>
    </xdr:from>
    <xdr:to>
      <xdr:col>85</xdr:col>
      <xdr:colOff>126364</xdr:colOff>
      <xdr:row>59</xdr:row>
      <xdr:rowOff>16866</xdr:rowOff>
    </xdr:to>
    <xdr:cxnSp macro="">
      <xdr:nvCxnSpPr>
        <xdr:cNvPr id="583" name="直線コネクタ 582"/>
        <xdr:cNvCxnSpPr/>
      </xdr:nvCxnSpPr>
      <xdr:spPr>
        <a:xfrm flipV="1">
          <a:off x="16317595" y="8893289"/>
          <a:ext cx="1269" cy="12391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20693</xdr:rowOff>
    </xdr:from>
    <xdr:ext cx="534377" cy="259045"/>
    <xdr:sp macro="" textlink="">
      <xdr:nvSpPr>
        <xdr:cNvPr id="584" name="教育費最小値テキスト"/>
        <xdr:cNvSpPr txBox="1"/>
      </xdr:nvSpPr>
      <xdr:spPr>
        <a:xfrm>
          <a:off x="16370300" y="10136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70,724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16866</xdr:rowOff>
    </xdr:from>
    <xdr:to>
      <xdr:col>86</xdr:col>
      <xdr:colOff>25400</xdr:colOff>
      <xdr:row>59</xdr:row>
      <xdr:rowOff>16866</xdr:rowOff>
    </xdr:to>
    <xdr:cxnSp macro="">
      <xdr:nvCxnSpPr>
        <xdr:cNvPr id="585" name="直線コネクタ 584"/>
        <xdr:cNvCxnSpPr/>
      </xdr:nvCxnSpPr>
      <xdr:spPr>
        <a:xfrm>
          <a:off x="16230600" y="101324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96016</xdr:rowOff>
    </xdr:from>
    <xdr:ext cx="599010" cy="259045"/>
    <xdr:sp macro="" textlink="">
      <xdr:nvSpPr>
        <xdr:cNvPr id="586" name="教育費最大値テキスト"/>
        <xdr:cNvSpPr txBox="1"/>
      </xdr:nvSpPr>
      <xdr:spPr>
        <a:xfrm>
          <a:off x="16370300" y="86685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103,247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149339</xdr:rowOff>
    </xdr:from>
    <xdr:to>
      <xdr:col>86</xdr:col>
      <xdr:colOff>25400</xdr:colOff>
      <xdr:row>51</xdr:row>
      <xdr:rowOff>149339</xdr:rowOff>
    </xdr:to>
    <xdr:cxnSp macro="">
      <xdr:nvCxnSpPr>
        <xdr:cNvPr id="587" name="直線コネクタ 586"/>
        <xdr:cNvCxnSpPr/>
      </xdr:nvCxnSpPr>
      <xdr:spPr>
        <a:xfrm>
          <a:off x="16230600" y="88932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53</xdr:row>
      <xdr:rowOff>163970</xdr:rowOff>
    </xdr:from>
    <xdr:to>
      <xdr:col>85</xdr:col>
      <xdr:colOff>127000</xdr:colOff>
      <xdr:row>54</xdr:row>
      <xdr:rowOff>115963</xdr:rowOff>
    </xdr:to>
    <xdr:cxnSp macro="">
      <xdr:nvCxnSpPr>
        <xdr:cNvPr id="588" name="直線コネクタ 587"/>
        <xdr:cNvCxnSpPr/>
      </xdr:nvCxnSpPr>
      <xdr:spPr>
        <a:xfrm flipV="1">
          <a:off x="15481300" y="9250820"/>
          <a:ext cx="838200" cy="123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13682</xdr:rowOff>
    </xdr:from>
    <xdr:ext cx="534377" cy="259045"/>
    <xdr:sp macro="" textlink="">
      <xdr:nvSpPr>
        <xdr:cNvPr id="589" name="教育費平均値テキスト"/>
        <xdr:cNvSpPr txBox="1"/>
      </xdr:nvSpPr>
      <xdr:spPr>
        <a:xfrm>
          <a:off x="16370300" y="92719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35255</xdr:rowOff>
    </xdr:from>
    <xdr:to>
      <xdr:col>85</xdr:col>
      <xdr:colOff>177800</xdr:colOff>
      <xdr:row>54</xdr:row>
      <xdr:rowOff>136855</xdr:rowOff>
    </xdr:to>
    <xdr:sp macro="" textlink="">
      <xdr:nvSpPr>
        <xdr:cNvPr id="590" name="フローチャート: 判断 589"/>
        <xdr:cNvSpPr/>
      </xdr:nvSpPr>
      <xdr:spPr>
        <a:xfrm>
          <a:off x="16268700" y="9293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53</xdr:row>
      <xdr:rowOff>53594</xdr:rowOff>
    </xdr:from>
    <xdr:to>
      <xdr:col>81</xdr:col>
      <xdr:colOff>50800</xdr:colOff>
      <xdr:row>54</xdr:row>
      <xdr:rowOff>115963</xdr:rowOff>
    </xdr:to>
    <xdr:cxnSp macro="">
      <xdr:nvCxnSpPr>
        <xdr:cNvPr id="591" name="直線コネクタ 590"/>
        <xdr:cNvCxnSpPr/>
      </xdr:nvCxnSpPr>
      <xdr:spPr>
        <a:xfrm>
          <a:off x="14592300" y="9140444"/>
          <a:ext cx="889000" cy="233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109931</xdr:rowOff>
    </xdr:from>
    <xdr:to>
      <xdr:col>81</xdr:col>
      <xdr:colOff>101600</xdr:colOff>
      <xdr:row>55</xdr:row>
      <xdr:rowOff>40081</xdr:rowOff>
    </xdr:to>
    <xdr:sp macro="" textlink="">
      <xdr:nvSpPr>
        <xdr:cNvPr id="592" name="フローチャート: 判断 591"/>
        <xdr:cNvSpPr/>
      </xdr:nvSpPr>
      <xdr:spPr>
        <a:xfrm>
          <a:off x="15430500" y="9368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31208</xdr:rowOff>
    </xdr:from>
    <xdr:ext cx="534377" cy="259045"/>
    <xdr:sp macro="" textlink="">
      <xdr:nvSpPr>
        <xdr:cNvPr id="593" name="テキスト ボックス 592"/>
        <xdr:cNvSpPr txBox="1"/>
      </xdr:nvSpPr>
      <xdr:spPr>
        <a:xfrm>
          <a:off x="15214111" y="9460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53</xdr:row>
      <xdr:rowOff>53594</xdr:rowOff>
    </xdr:from>
    <xdr:to>
      <xdr:col>76</xdr:col>
      <xdr:colOff>114300</xdr:colOff>
      <xdr:row>55</xdr:row>
      <xdr:rowOff>29896</xdr:rowOff>
    </xdr:to>
    <xdr:cxnSp macro="">
      <xdr:nvCxnSpPr>
        <xdr:cNvPr id="594" name="直線コネクタ 593"/>
        <xdr:cNvCxnSpPr/>
      </xdr:nvCxnSpPr>
      <xdr:spPr>
        <a:xfrm flipV="1">
          <a:off x="13703300" y="9140444"/>
          <a:ext cx="889000" cy="319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30835</xdr:rowOff>
    </xdr:from>
    <xdr:to>
      <xdr:col>76</xdr:col>
      <xdr:colOff>165100</xdr:colOff>
      <xdr:row>54</xdr:row>
      <xdr:rowOff>132435</xdr:rowOff>
    </xdr:to>
    <xdr:sp macro="" textlink="">
      <xdr:nvSpPr>
        <xdr:cNvPr id="595" name="フローチャート: 判断 594"/>
        <xdr:cNvSpPr/>
      </xdr:nvSpPr>
      <xdr:spPr>
        <a:xfrm>
          <a:off x="14541500" y="9289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123562</xdr:rowOff>
    </xdr:from>
    <xdr:ext cx="534377" cy="259045"/>
    <xdr:sp macro="" textlink="">
      <xdr:nvSpPr>
        <xdr:cNvPr id="596" name="テキスト ボックス 595"/>
        <xdr:cNvSpPr txBox="1"/>
      </xdr:nvSpPr>
      <xdr:spPr>
        <a:xfrm>
          <a:off x="14325111" y="9381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29896</xdr:rowOff>
    </xdr:from>
    <xdr:to>
      <xdr:col>71</xdr:col>
      <xdr:colOff>177800</xdr:colOff>
      <xdr:row>56</xdr:row>
      <xdr:rowOff>124498</xdr:rowOff>
    </xdr:to>
    <xdr:cxnSp macro="">
      <xdr:nvCxnSpPr>
        <xdr:cNvPr id="597" name="直線コネクタ 596"/>
        <xdr:cNvCxnSpPr/>
      </xdr:nvCxnSpPr>
      <xdr:spPr>
        <a:xfrm flipV="1">
          <a:off x="12814300" y="9459646"/>
          <a:ext cx="889000" cy="266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55</xdr:row>
      <xdr:rowOff>73889</xdr:rowOff>
    </xdr:from>
    <xdr:to>
      <xdr:col>72</xdr:col>
      <xdr:colOff>38100</xdr:colOff>
      <xdr:row>56</xdr:row>
      <xdr:rowOff>4039</xdr:rowOff>
    </xdr:to>
    <xdr:sp macro="" textlink="">
      <xdr:nvSpPr>
        <xdr:cNvPr id="598" name="フローチャート: 判断 597"/>
        <xdr:cNvSpPr/>
      </xdr:nvSpPr>
      <xdr:spPr>
        <a:xfrm>
          <a:off x="13652500" y="9503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166616</xdr:rowOff>
    </xdr:from>
    <xdr:ext cx="534377" cy="259045"/>
    <xdr:sp macro="" textlink="">
      <xdr:nvSpPr>
        <xdr:cNvPr id="599" name="テキスト ボックス 598"/>
        <xdr:cNvSpPr txBox="1"/>
      </xdr:nvSpPr>
      <xdr:spPr>
        <a:xfrm>
          <a:off x="13436111" y="9596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13157</xdr:rowOff>
    </xdr:from>
    <xdr:to>
      <xdr:col>67</xdr:col>
      <xdr:colOff>101600</xdr:colOff>
      <xdr:row>56</xdr:row>
      <xdr:rowOff>114757</xdr:rowOff>
    </xdr:to>
    <xdr:sp macro="" textlink="">
      <xdr:nvSpPr>
        <xdr:cNvPr id="600" name="フローチャート: 判断 599"/>
        <xdr:cNvSpPr/>
      </xdr:nvSpPr>
      <xdr:spPr>
        <a:xfrm>
          <a:off x="12763500" y="9614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131284</xdr:rowOff>
    </xdr:from>
    <xdr:ext cx="534377" cy="259045"/>
    <xdr:sp macro="" textlink="">
      <xdr:nvSpPr>
        <xdr:cNvPr id="601" name="テキスト ボックス 600"/>
        <xdr:cNvSpPr txBox="1"/>
      </xdr:nvSpPr>
      <xdr:spPr>
        <a:xfrm>
          <a:off x="12547111" y="93895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602" name="テキスト ボックス 601"/>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603" name="テキスト ボックス 602"/>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4" name="テキスト ボックス 603"/>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5" name="テキスト ボックス 604"/>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6" name="テキスト ボックス 605"/>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53</xdr:row>
      <xdr:rowOff>113170</xdr:rowOff>
    </xdr:from>
    <xdr:to>
      <xdr:col>85</xdr:col>
      <xdr:colOff>177800</xdr:colOff>
      <xdr:row>54</xdr:row>
      <xdr:rowOff>43320</xdr:rowOff>
    </xdr:to>
    <xdr:sp macro="" textlink="">
      <xdr:nvSpPr>
        <xdr:cNvPr id="607" name="楕円 606"/>
        <xdr:cNvSpPr/>
      </xdr:nvSpPr>
      <xdr:spPr>
        <a:xfrm>
          <a:off x="16268700" y="9200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52</xdr:row>
      <xdr:rowOff>136047</xdr:rowOff>
    </xdr:from>
    <xdr:ext cx="534377" cy="259045"/>
    <xdr:sp macro="" textlink="">
      <xdr:nvSpPr>
        <xdr:cNvPr id="608" name="教育費該当値テキスト"/>
        <xdr:cNvSpPr txBox="1"/>
      </xdr:nvSpPr>
      <xdr:spPr>
        <a:xfrm>
          <a:off x="16370300" y="9051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65163</xdr:rowOff>
    </xdr:from>
    <xdr:to>
      <xdr:col>81</xdr:col>
      <xdr:colOff>101600</xdr:colOff>
      <xdr:row>54</xdr:row>
      <xdr:rowOff>166763</xdr:rowOff>
    </xdr:to>
    <xdr:sp macro="" textlink="">
      <xdr:nvSpPr>
        <xdr:cNvPr id="609" name="楕円 608"/>
        <xdr:cNvSpPr/>
      </xdr:nvSpPr>
      <xdr:spPr>
        <a:xfrm>
          <a:off x="15430500" y="9323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53</xdr:row>
      <xdr:rowOff>11840</xdr:rowOff>
    </xdr:from>
    <xdr:ext cx="534377" cy="259045"/>
    <xdr:sp macro="" textlink="">
      <xdr:nvSpPr>
        <xdr:cNvPr id="610" name="テキスト ボックス 609"/>
        <xdr:cNvSpPr txBox="1"/>
      </xdr:nvSpPr>
      <xdr:spPr>
        <a:xfrm>
          <a:off x="15214111" y="90986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53</xdr:row>
      <xdr:rowOff>2794</xdr:rowOff>
    </xdr:from>
    <xdr:to>
      <xdr:col>76</xdr:col>
      <xdr:colOff>165100</xdr:colOff>
      <xdr:row>53</xdr:row>
      <xdr:rowOff>104394</xdr:rowOff>
    </xdr:to>
    <xdr:sp macro="" textlink="">
      <xdr:nvSpPr>
        <xdr:cNvPr id="611" name="楕円 610"/>
        <xdr:cNvSpPr/>
      </xdr:nvSpPr>
      <xdr:spPr>
        <a:xfrm>
          <a:off x="14541500" y="9089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51</xdr:row>
      <xdr:rowOff>120921</xdr:rowOff>
    </xdr:from>
    <xdr:ext cx="534377" cy="259045"/>
    <xdr:sp macro="" textlink="">
      <xdr:nvSpPr>
        <xdr:cNvPr id="612" name="テキスト ボックス 611"/>
        <xdr:cNvSpPr txBox="1"/>
      </xdr:nvSpPr>
      <xdr:spPr>
        <a:xfrm>
          <a:off x="14325111" y="8864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150546</xdr:rowOff>
    </xdr:from>
    <xdr:to>
      <xdr:col>72</xdr:col>
      <xdr:colOff>38100</xdr:colOff>
      <xdr:row>55</xdr:row>
      <xdr:rowOff>80696</xdr:rowOff>
    </xdr:to>
    <xdr:sp macro="" textlink="">
      <xdr:nvSpPr>
        <xdr:cNvPr id="613" name="楕円 612"/>
        <xdr:cNvSpPr/>
      </xdr:nvSpPr>
      <xdr:spPr>
        <a:xfrm>
          <a:off x="13652500" y="9408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53</xdr:row>
      <xdr:rowOff>97223</xdr:rowOff>
    </xdr:from>
    <xdr:ext cx="534377" cy="259045"/>
    <xdr:sp macro="" textlink="">
      <xdr:nvSpPr>
        <xdr:cNvPr id="614" name="テキスト ボックス 613"/>
        <xdr:cNvSpPr txBox="1"/>
      </xdr:nvSpPr>
      <xdr:spPr>
        <a:xfrm>
          <a:off x="13436111" y="9184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73698</xdr:rowOff>
    </xdr:from>
    <xdr:to>
      <xdr:col>67</xdr:col>
      <xdr:colOff>101600</xdr:colOff>
      <xdr:row>57</xdr:row>
      <xdr:rowOff>3848</xdr:rowOff>
    </xdr:to>
    <xdr:sp macro="" textlink="">
      <xdr:nvSpPr>
        <xdr:cNvPr id="615" name="楕円 614"/>
        <xdr:cNvSpPr/>
      </xdr:nvSpPr>
      <xdr:spPr>
        <a:xfrm>
          <a:off x="12763500" y="9674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166425</xdr:rowOff>
    </xdr:from>
    <xdr:ext cx="534377" cy="259045"/>
    <xdr:sp macro="" textlink="">
      <xdr:nvSpPr>
        <xdr:cNvPr id="616" name="テキスト ボックス 615"/>
        <xdr:cNvSpPr txBox="1"/>
      </xdr:nvSpPr>
      <xdr:spPr>
        <a:xfrm>
          <a:off x="12547111" y="9767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7" name="正方形/長方形 61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8" name="正方形/長方形 617"/>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9" name="正方形/長方形 618"/>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20" name="正方形/長方形 619"/>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21" name="正方形/長方形 620"/>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22" name="正方形/長方形 621"/>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23" name="正方形/長方形 622"/>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4" name="正方形/長方形 623"/>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5" name="テキスト ボックス 624"/>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6" name="直線コネクタ 625"/>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7" name="直線コネクタ 626"/>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8" name="テキスト ボックス 627"/>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9" name="直線コネクタ 628"/>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144434</xdr:rowOff>
    </xdr:from>
    <xdr:ext cx="467179" cy="259045"/>
    <xdr:sp macro="" textlink="">
      <xdr:nvSpPr>
        <xdr:cNvPr id="630" name="テキスト ボックス 629"/>
        <xdr:cNvSpPr txBox="1"/>
      </xdr:nvSpPr>
      <xdr:spPr>
        <a:xfrm>
          <a:off x="11978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31" name="直線コネクタ 630"/>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74</xdr:row>
      <xdr:rowOff>160762</xdr:rowOff>
    </xdr:from>
    <xdr:ext cx="467179" cy="259045"/>
    <xdr:sp macro="" textlink="">
      <xdr:nvSpPr>
        <xdr:cNvPr id="632" name="テキスト ボックス 631"/>
        <xdr:cNvSpPr txBox="1"/>
      </xdr:nvSpPr>
      <xdr:spPr>
        <a:xfrm>
          <a:off x="11978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33" name="直線コネクタ 632"/>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73</xdr:row>
      <xdr:rowOff>5642</xdr:rowOff>
    </xdr:from>
    <xdr:ext cx="467179" cy="259045"/>
    <xdr:sp macro="" textlink="">
      <xdr:nvSpPr>
        <xdr:cNvPr id="634" name="テキスト ボックス 633"/>
        <xdr:cNvSpPr txBox="1"/>
      </xdr:nvSpPr>
      <xdr:spPr>
        <a:xfrm>
          <a:off x="11978821" y="1252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35" name="直線コネクタ 634"/>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71</xdr:row>
      <xdr:rowOff>21970</xdr:rowOff>
    </xdr:from>
    <xdr:ext cx="467179" cy="259045"/>
    <xdr:sp macro="" textlink="">
      <xdr:nvSpPr>
        <xdr:cNvPr id="636" name="テキスト ボックス 635"/>
        <xdr:cNvSpPr txBox="1"/>
      </xdr:nvSpPr>
      <xdr:spPr>
        <a:xfrm>
          <a:off x="11978821" y="1219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7" name="直線コネクタ 636"/>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38299</xdr:rowOff>
    </xdr:from>
    <xdr:ext cx="531299" cy="259045"/>
    <xdr:sp macro="" textlink="">
      <xdr:nvSpPr>
        <xdr:cNvPr id="638" name="テキスト ボックス 637"/>
        <xdr:cNvSpPr txBox="1"/>
      </xdr:nvSpPr>
      <xdr:spPr>
        <a:xfrm>
          <a:off x="11914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9" name="直線コネクタ 638"/>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40" name="テキスト ボックス 639"/>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41"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52015</xdr:rowOff>
    </xdr:from>
    <xdr:to>
      <xdr:col>85</xdr:col>
      <xdr:colOff>126364</xdr:colOff>
      <xdr:row>79</xdr:row>
      <xdr:rowOff>98879</xdr:rowOff>
    </xdr:to>
    <xdr:cxnSp macro="">
      <xdr:nvCxnSpPr>
        <xdr:cNvPr id="642" name="直線コネクタ 641"/>
        <xdr:cNvCxnSpPr/>
      </xdr:nvCxnSpPr>
      <xdr:spPr>
        <a:xfrm flipV="1">
          <a:off x="16317595" y="12224965"/>
          <a:ext cx="1269" cy="1418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43" name="災害復旧費最小値テキスト"/>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44" name="直線コネクタ 643"/>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170142</xdr:rowOff>
    </xdr:from>
    <xdr:ext cx="469744" cy="259045"/>
    <xdr:sp macro="" textlink="">
      <xdr:nvSpPr>
        <xdr:cNvPr id="645" name="災害復旧費最大値テキスト"/>
        <xdr:cNvSpPr txBox="1"/>
      </xdr:nvSpPr>
      <xdr:spPr>
        <a:xfrm>
          <a:off x="16370300" y="12000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8,687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52015</xdr:rowOff>
    </xdr:from>
    <xdr:to>
      <xdr:col>86</xdr:col>
      <xdr:colOff>25400</xdr:colOff>
      <xdr:row>71</xdr:row>
      <xdr:rowOff>52015</xdr:rowOff>
    </xdr:to>
    <xdr:cxnSp macro="">
      <xdr:nvCxnSpPr>
        <xdr:cNvPr id="646" name="直線コネクタ 645"/>
        <xdr:cNvCxnSpPr/>
      </xdr:nvCxnSpPr>
      <xdr:spPr>
        <a:xfrm>
          <a:off x="16230600" y="12224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12337</xdr:rowOff>
    </xdr:from>
    <xdr:to>
      <xdr:col>85</xdr:col>
      <xdr:colOff>127000</xdr:colOff>
      <xdr:row>76</xdr:row>
      <xdr:rowOff>106553</xdr:rowOff>
    </xdr:to>
    <xdr:cxnSp macro="">
      <xdr:nvCxnSpPr>
        <xdr:cNvPr id="647" name="直線コネクタ 646"/>
        <xdr:cNvCxnSpPr/>
      </xdr:nvCxnSpPr>
      <xdr:spPr>
        <a:xfrm flipV="1">
          <a:off x="15481300" y="12871087"/>
          <a:ext cx="838200" cy="265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54917</xdr:rowOff>
    </xdr:from>
    <xdr:ext cx="378565" cy="259045"/>
    <xdr:sp macro="" textlink="">
      <xdr:nvSpPr>
        <xdr:cNvPr id="648" name="災害復旧費平均値テキスト"/>
        <xdr:cNvSpPr txBox="1"/>
      </xdr:nvSpPr>
      <xdr:spPr>
        <a:xfrm>
          <a:off x="16370300" y="1342801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76490</xdr:rowOff>
    </xdr:from>
    <xdr:to>
      <xdr:col>85</xdr:col>
      <xdr:colOff>177800</xdr:colOff>
      <xdr:row>79</xdr:row>
      <xdr:rowOff>6640</xdr:rowOff>
    </xdr:to>
    <xdr:sp macro="" textlink="">
      <xdr:nvSpPr>
        <xdr:cNvPr id="649" name="フローチャート: 判断 648"/>
        <xdr:cNvSpPr/>
      </xdr:nvSpPr>
      <xdr:spPr>
        <a:xfrm>
          <a:off x="16268700" y="13449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106553</xdr:rowOff>
    </xdr:from>
    <xdr:to>
      <xdr:col>81</xdr:col>
      <xdr:colOff>50800</xdr:colOff>
      <xdr:row>77</xdr:row>
      <xdr:rowOff>8255</xdr:rowOff>
    </xdr:to>
    <xdr:cxnSp macro="">
      <xdr:nvCxnSpPr>
        <xdr:cNvPr id="650" name="直線コネクタ 649"/>
        <xdr:cNvCxnSpPr/>
      </xdr:nvCxnSpPr>
      <xdr:spPr>
        <a:xfrm flipV="1">
          <a:off x="14592300" y="13136753"/>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66694</xdr:rowOff>
    </xdr:from>
    <xdr:to>
      <xdr:col>81</xdr:col>
      <xdr:colOff>101600</xdr:colOff>
      <xdr:row>78</xdr:row>
      <xdr:rowOff>168294</xdr:rowOff>
    </xdr:to>
    <xdr:sp macro="" textlink="">
      <xdr:nvSpPr>
        <xdr:cNvPr id="651" name="フローチャート: 判断 650"/>
        <xdr:cNvSpPr/>
      </xdr:nvSpPr>
      <xdr:spPr>
        <a:xfrm>
          <a:off x="15430500" y="13439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78</xdr:row>
      <xdr:rowOff>159421</xdr:rowOff>
    </xdr:from>
    <xdr:ext cx="378565" cy="259045"/>
    <xdr:sp macro="" textlink="">
      <xdr:nvSpPr>
        <xdr:cNvPr id="652" name="テキスト ボックス 651"/>
        <xdr:cNvSpPr txBox="1"/>
      </xdr:nvSpPr>
      <xdr:spPr>
        <a:xfrm>
          <a:off x="15292017" y="135325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8255</xdr:rowOff>
    </xdr:from>
    <xdr:to>
      <xdr:col>76</xdr:col>
      <xdr:colOff>114300</xdr:colOff>
      <xdr:row>77</xdr:row>
      <xdr:rowOff>90224</xdr:rowOff>
    </xdr:to>
    <xdr:cxnSp macro="">
      <xdr:nvCxnSpPr>
        <xdr:cNvPr id="653" name="直線コネクタ 652"/>
        <xdr:cNvCxnSpPr/>
      </xdr:nvCxnSpPr>
      <xdr:spPr>
        <a:xfrm flipV="1">
          <a:off x="13703300" y="13209905"/>
          <a:ext cx="889000" cy="81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563</xdr:rowOff>
    </xdr:from>
    <xdr:to>
      <xdr:col>76</xdr:col>
      <xdr:colOff>165100</xdr:colOff>
      <xdr:row>78</xdr:row>
      <xdr:rowOff>102163</xdr:rowOff>
    </xdr:to>
    <xdr:sp macro="" textlink="">
      <xdr:nvSpPr>
        <xdr:cNvPr id="654" name="フローチャート: 判断 653"/>
        <xdr:cNvSpPr/>
      </xdr:nvSpPr>
      <xdr:spPr>
        <a:xfrm>
          <a:off x="14541500" y="13373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93290</xdr:rowOff>
    </xdr:from>
    <xdr:ext cx="469744" cy="259045"/>
    <xdr:sp macro="" textlink="">
      <xdr:nvSpPr>
        <xdr:cNvPr id="655" name="テキスト ボックス 654"/>
        <xdr:cNvSpPr txBox="1"/>
      </xdr:nvSpPr>
      <xdr:spPr>
        <a:xfrm>
          <a:off x="14357428" y="134663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8908</xdr:rowOff>
    </xdr:from>
    <xdr:to>
      <xdr:col>71</xdr:col>
      <xdr:colOff>177800</xdr:colOff>
      <xdr:row>77</xdr:row>
      <xdr:rowOff>90224</xdr:rowOff>
    </xdr:to>
    <xdr:cxnSp macro="">
      <xdr:nvCxnSpPr>
        <xdr:cNvPr id="656" name="直線コネクタ 655"/>
        <xdr:cNvCxnSpPr/>
      </xdr:nvCxnSpPr>
      <xdr:spPr>
        <a:xfrm>
          <a:off x="12814300" y="13039108"/>
          <a:ext cx="889000" cy="252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118455</xdr:rowOff>
    </xdr:from>
    <xdr:to>
      <xdr:col>72</xdr:col>
      <xdr:colOff>38100</xdr:colOff>
      <xdr:row>78</xdr:row>
      <xdr:rowOff>48605</xdr:rowOff>
    </xdr:to>
    <xdr:sp macro="" textlink="">
      <xdr:nvSpPr>
        <xdr:cNvPr id="657" name="フローチャート: 判断 656"/>
        <xdr:cNvSpPr/>
      </xdr:nvSpPr>
      <xdr:spPr>
        <a:xfrm>
          <a:off x="13652500" y="13320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39732</xdr:rowOff>
    </xdr:from>
    <xdr:ext cx="469744" cy="259045"/>
    <xdr:sp macro="" textlink="">
      <xdr:nvSpPr>
        <xdr:cNvPr id="658" name="テキスト ボックス 657"/>
        <xdr:cNvSpPr txBox="1"/>
      </xdr:nvSpPr>
      <xdr:spPr>
        <a:xfrm>
          <a:off x="13468428" y="134128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154541</xdr:rowOff>
    </xdr:from>
    <xdr:to>
      <xdr:col>67</xdr:col>
      <xdr:colOff>101600</xdr:colOff>
      <xdr:row>78</xdr:row>
      <xdr:rowOff>84691</xdr:rowOff>
    </xdr:to>
    <xdr:sp macro="" textlink="">
      <xdr:nvSpPr>
        <xdr:cNvPr id="659" name="フローチャート: 判断 658"/>
        <xdr:cNvSpPr/>
      </xdr:nvSpPr>
      <xdr:spPr>
        <a:xfrm>
          <a:off x="12763500" y="13356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75818</xdr:rowOff>
    </xdr:from>
    <xdr:ext cx="469744" cy="259045"/>
    <xdr:sp macro="" textlink="">
      <xdr:nvSpPr>
        <xdr:cNvPr id="660" name="テキスト ボックス 659"/>
        <xdr:cNvSpPr txBox="1"/>
      </xdr:nvSpPr>
      <xdr:spPr>
        <a:xfrm>
          <a:off x="12579428" y="134489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61" name="テキスト ボックス 660"/>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62" name="テキスト ボックス 661"/>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63" name="テキスト ボックス 662"/>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64" name="テキスト ボックス 663"/>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5" name="テキスト ボックス 664"/>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132987</xdr:rowOff>
    </xdr:from>
    <xdr:to>
      <xdr:col>85</xdr:col>
      <xdr:colOff>177800</xdr:colOff>
      <xdr:row>75</xdr:row>
      <xdr:rowOff>63137</xdr:rowOff>
    </xdr:to>
    <xdr:sp macro="" textlink="">
      <xdr:nvSpPr>
        <xdr:cNvPr id="666" name="楕円 665"/>
        <xdr:cNvSpPr/>
      </xdr:nvSpPr>
      <xdr:spPr>
        <a:xfrm>
          <a:off x="16268700" y="1282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73</xdr:row>
      <xdr:rowOff>155864</xdr:rowOff>
    </xdr:from>
    <xdr:ext cx="469744" cy="259045"/>
    <xdr:sp macro="" textlink="">
      <xdr:nvSpPr>
        <xdr:cNvPr id="667" name="災害復旧費該当値テキスト"/>
        <xdr:cNvSpPr txBox="1"/>
      </xdr:nvSpPr>
      <xdr:spPr>
        <a:xfrm>
          <a:off x="16370300" y="12671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55753</xdr:rowOff>
    </xdr:from>
    <xdr:to>
      <xdr:col>81</xdr:col>
      <xdr:colOff>101600</xdr:colOff>
      <xdr:row>76</xdr:row>
      <xdr:rowOff>157353</xdr:rowOff>
    </xdr:to>
    <xdr:sp macro="" textlink="">
      <xdr:nvSpPr>
        <xdr:cNvPr id="668" name="楕円 667"/>
        <xdr:cNvSpPr/>
      </xdr:nvSpPr>
      <xdr:spPr>
        <a:xfrm>
          <a:off x="15430500" y="13085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75</xdr:row>
      <xdr:rowOff>2430</xdr:rowOff>
    </xdr:from>
    <xdr:ext cx="469744" cy="259045"/>
    <xdr:sp macro="" textlink="">
      <xdr:nvSpPr>
        <xdr:cNvPr id="669" name="テキスト ボックス 668"/>
        <xdr:cNvSpPr txBox="1"/>
      </xdr:nvSpPr>
      <xdr:spPr>
        <a:xfrm>
          <a:off x="15246428" y="128611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128905</xdr:rowOff>
    </xdr:from>
    <xdr:to>
      <xdr:col>76</xdr:col>
      <xdr:colOff>165100</xdr:colOff>
      <xdr:row>77</xdr:row>
      <xdr:rowOff>59055</xdr:rowOff>
    </xdr:to>
    <xdr:sp macro="" textlink="">
      <xdr:nvSpPr>
        <xdr:cNvPr id="670" name="楕円 669"/>
        <xdr:cNvSpPr/>
      </xdr:nvSpPr>
      <xdr:spPr>
        <a:xfrm>
          <a:off x="14541500" y="13159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75</xdr:row>
      <xdr:rowOff>75582</xdr:rowOff>
    </xdr:from>
    <xdr:ext cx="469744" cy="259045"/>
    <xdr:sp macro="" textlink="">
      <xdr:nvSpPr>
        <xdr:cNvPr id="671" name="テキスト ボックス 670"/>
        <xdr:cNvSpPr txBox="1"/>
      </xdr:nvSpPr>
      <xdr:spPr>
        <a:xfrm>
          <a:off x="14357428" y="12934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39424</xdr:rowOff>
    </xdr:from>
    <xdr:to>
      <xdr:col>72</xdr:col>
      <xdr:colOff>38100</xdr:colOff>
      <xdr:row>77</xdr:row>
      <xdr:rowOff>141024</xdr:rowOff>
    </xdr:to>
    <xdr:sp macro="" textlink="">
      <xdr:nvSpPr>
        <xdr:cNvPr id="672" name="楕円 671"/>
        <xdr:cNvSpPr/>
      </xdr:nvSpPr>
      <xdr:spPr>
        <a:xfrm>
          <a:off x="13652500" y="13241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75</xdr:row>
      <xdr:rowOff>157551</xdr:rowOff>
    </xdr:from>
    <xdr:ext cx="469744" cy="259045"/>
    <xdr:sp macro="" textlink="">
      <xdr:nvSpPr>
        <xdr:cNvPr id="673" name="テキスト ボックス 672"/>
        <xdr:cNvSpPr txBox="1"/>
      </xdr:nvSpPr>
      <xdr:spPr>
        <a:xfrm>
          <a:off x="13468428" y="130163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129558</xdr:rowOff>
    </xdr:from>
    <xdr:to>
      <xdr:col>67</xdr:col>
      <xdr:colOff>101600</xdr:colOff>
      <xdr:row>76</xdr:row>
      <xdr:rowOff>59708</xdr:rowOff>
    </xdr:to>
    <xdr:sp macro="" textlink="">
      <xdr:nvSpPr>
        <xdr:cNvPr id="674" name="楕円 673"/>
        <xdr:cNvSpPr/>
      </xdr:nvSpPr>
      <xdr:spPr>
        <a:xfrm>
          <a:off x="12763500" y="12988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74</xdr:row>
      <xdr:rowOff>76235</xdr:rowOff>
    </xdr:from>
    <xdr:ext cx="469744" cy="259045"/>
    <xdr:sp macro="" textlink="">
      <xdr:nvSpPr>
        <xdr:cNvPr id="675" name="テキスト ボックス 674"/>
        <xdr:cNvSpPr txBox="1"/>
      </xdr:nvSpPr>
      <xdr:spPr>
        <a:xfrm>
          <a:off x="12579428" y="12763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6" name="正方形/長方形 675"/>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7" name="正方形/長方形 676"/>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8" name="正方形/長方形 677"/>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9" name="正方形/長方形 678"/>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80" name="正方形/長方形 679"/>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81" name="正方形/長方形 680"/>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82" name="正方形/長方形 681"/>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40,874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83" name="正方形/長方形 682"/>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84" name="テキスト ボックス 683"/>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5" name="直線コネクタ 684"/>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100</xdr:row>
      <xdr:rowOff>111777</xdr:rowOff>
    </xdr:from>
    <xdr:ext cx="531299" cy="259045"/>
    <xdr:sp macro="" textlink="">
      <xdr:nvSpPr>
        <xdr:cNvPr id="686" name="テキスト ボックス 685"/>
        <xdr:cNvSpPr txBox="1"/>
      </xdr:nvSpPr>
      <xdr:spPr>
        <a:xfrm>
          <a:off x="11914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44450</xdr:rowOff>
    </xdr:from>
    <xdr:to>
      <xdr:col>89</xdr:col>
      <xdr:colOff>177800</xdr:colOff>
      <xdr:row>99</xdr:row>
      <xdr:rowOff>44450</xdr:rowOff>
    </xdr:to>
    <xdr:cxnSp macro="">
      <xdr:nvCxnSpPr>
        <xdr:cNvPr id="687" name="直線コネクタ 686"/>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73677</xdr:rowOff>
    </xdr:from>
    <xdr:ext cx="531299" cy="259045"/>
    <xdr:sp macro="" textlink="">
      <xdr:nvSpPr>
        <xdr:cNvPr id="688" name="テキスト ボックス 687"/>
        <xdr:cNvSpPr txBox="1"/>
      </xdr:nvSpPr>
      <xdr:spPr>
        <a:xfrm>
          <a:off x="11914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89" name="直線コネクタ 688"/>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90" name="テキスト ボックス 689"/>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91" name="直線コネクタ 690"/>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92" name="テキスト ボックス 691"/>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93" name="直線コネクタ 692"/>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94" name="テキスト ボックス 693"/>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95" name="直線コネクタ 694"/>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96" name="テキスト ボックス 695"/>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7" name="直線コネクタ 696"/>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98" name="テキスト ボックス 697"/>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9"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138595</xdr:rowOff>
    </xdr:from>
    <xdr:to>
      <xdr:col>85</xdr:col>
      <xdr:colOff>126364</xdr:colOff>
      <xdr:row>99</xdr:row>
      <xdr:rowOff>1588</xdr:rowOff>
    </xdr:to>
    <xdr:cxnSp macro="">
      <xdr:nvCxnSpPr>
        <xdr:cNvPr id="700" name="直線コネクタ 699"/>
        <xdr:cNvCxnSpPr/>
      </xdr:nvCxnSpPr>
      <xdr:spPr>
        <a:xfrm flipV="1">
          <a:off x="16317595" y="15740545"/>
          <a:ext cx="1269" cy="12345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5415</xdr:rowOff>
    </xdr:from>
    <xdr:ext cx="534377" cy="259045"/>
    <xdr:sp macro="" textlink="">
      <xdr:nvSpPr>
        <xdr:cNvPr id="701" name="公債費最小値テキスト"/>
        <xdr:cNvSpPr txBox="1"/>
      </xdr:nvSpPr>
      <xdr:spPr>
        <a:xfrm>
          <a:off x="16370300" y="16978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1588</xdr:rowOff>
    </xdr:from>
    <xdr:to>
      <xdr:col>86</xdr:col>
      <xdr:colOff>25400</xdr:colOff>
      <xdr:row>99</xdr:row>
      <xdr:rowOff>1588</xdr:rowOff>
    </xdr:to>
    <xdr:cxnSp macro="">
      <xdr:nvCxnSpPr>
        <xdr:cNvPr id="702" name="直線コネクタ 701"/>
        <xdr:cNvCxnSpPr/>
      </xdr:nvCxnSpPr>
      <xdr:spPr>
        <a:xfrm>
          <a:off x="16230600" y="1697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85272</xdr:rowOff>
    </xdr:from>
    <xdr:ext cx="534377" cy="259045"/>
    <xdr:sp macro="" textlink="">
      <xdr:nvSpPr>
        <xdr:cNvPr id="703" name="公債費最大値テキスト"/>
        <xdr:cNvSpPr txBox="1"/>
      </xdr:nvSpPr>
      <xdr:spPr>
        <a:xfrm>
          <a:off x="16370300" y="15515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73,529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138595</xdr:rowOff>
    </xdr:from>
    <xdr:to>
      <xdr:col>86</xdr:col>
      <xdr:colOff>25400</xdr:colOff>
      <xdr:row>91</xdr:row>
      <xdr:rowOff>138595</xdr:rowOff>
    </xdr:to>
    <xdr:cxnSp macro="">
      <xdr:nvCxnSpPr>
        <xdr:cNvPr id="704" name="直線コネクタ 703"/>
        <xdr:cNvCxnSpPr/>
      </xdr:nvCxnSpPr>
      <xdr:spPr>
        <a:xfrm>
          <a:off x="16230600" y="15740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66015</xdr:rowOff>
    </xdr:from>
    <xdr:to>
      <xdr:col>85</xdr:col>
      <xdr:colOff>127000</xdr:colOff>
      <xdr:row>98</xdr:row>
      <xdr:rowOff>38697</xdr:rowOff>
    </xdr:to>
    <xdr:cxnSp macro="">
      <xdr:nvCxnSpPr>
        <xdr:cNvPr id="705" name="直線コネクタ 704"/>
        <xdr:cNvCxnSpPr/>
      </xdr:nvCxnSpPr>
      <xdr:spPr>
        <a:xfrm>
          <a:off x="15481300" y="16696665"/>
          <a:ext cx="838200" cy="1441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39273</xdr:rowOff>
    </xdr:from>
    <xdr:ext cx="534377" cy="259045"/>
    <xdr:sp macro="" textlink="">
      <xdr:nvSpPr>
        <xdr:cNvPr id="706" name="公債費平均値テキスト"/>
        <xdr:cNvSpPr txBox="1"/>
      </xdr:nvSpPr>
      <xdr:spPr>
        <a:xfrm>
          <a:off x="16370300" y="161555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16396</xdr:rowOff>
    </xdr:from>
    <xdr:to>
      <xdr:col>85</xdr:col>
      <xdr:colOff>177800</xdr:colOff>
      <xdr:row>95</xdr:row>
      <xdr:rowOff>117996</xdr:rowOff>
    </xdr:to>
    <xdr:sp macro="" textlink="">
      <xdr:nvSpPr>
        <xdr:cNvPr id="707" name="フローチャート: 判断 706"/>
        <xdr:cNvSpPr/>
      </xdr:nvSpPr>
      <xdr:spPr>
        <a:xfrm>
          <a:off x="16268700" y="1630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66015</xdr:rowOff>
    </xdr:from>
    <xdr:to>
      <xdr:col>81</xdr:col>
      <xdr:colOff>50800</xdr:colOff>
      <xdr:row>97</xdr:row>
      <xdr:rowOff>116993</xdr:rowOff>
    </xdr:to>
    <xdr:cxnSp macro="">
      <xdr:nvCxnSpPr>
        <xdr:cNvPr id="708" name="直線コネクタ 707"/>
        <xdr:cNvCxnSpPr/>
      </xdr:nvCxnSpPr>
      <xdr:spPr>
        <a:xfrm flipV="1">
          <a:off x="14592300" y="16696665"/>
          <a:ext cx="889000" cy="50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94</xdr:row>
      <xdr:rowOff>159956</xdr:rowOff>
    </xdr:from>
    <xdr:to>
      <xdr:col>81</xdr:col>
      <xdr:colOff>101600</xdr:colOff>
      <xdr:row>95</xdr:row>
      <xdr:rowOff>90106</xdr:rowOff>
    </xdr:to>
    <xdr:sp macro="" textlink="">
      <xdr:nvSpPr>
        <xdr:cNvPr id="709" name="フローチャート: 判断 708"/>
        <xdr:cNvSpPr/>
      </xdr:nvSpPr>
      <xdr:spPr>
        <a:xfrm>
          <a:off x="15430500" y="16276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106633</xdr:rowOff>
    </xdr:from>
    <xdr:ext cx="534377" cy="259045"/>
    <xdr:sp macro="" textlink="">
      <xdr:nvSpPr>
        <xdr:cNvPr id="710" name="テキスト ボックス 709"/>
        <xdr:cNvSpPr txBox="1"/>
      </xdr:nvSpPr>
      <xdr:spPr>
        <a:xfrm>
          <a:off x="15214111" y="16051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116993</xdr:rowOff>
    </xdr:from>
    <xdr:to>
      <xdr:col>76</xdr:col>
      <xdr:colOff>114300</xdr:colOff>
      <xdr:row>97</xdr:row>
      <xdr:rowOff>124537</xdr:rowOff>
    </xdr:to>
    <xdr:cxnSp macro="">
      <xdr:nvCxnSpPr>
        <xdr:cNvPr id="711" name="直線コネクタ 710"/>
        <xdr:cNvCxnSpPr/>
      </xdr:nvCxnSpPr>
      <xdr:spPr>
        <a:xfrm flipV="1">
          <a:off x="13703300" y="16747643"/>
          <a:ext cx="889000" cy="7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80556</xdr:rowOff>
    </xdr:from>
    <xdr:to>
      <xdr:col>76</xdr:col>
      <xdr:colOff>165100</xdr:colOff>
      <xdr:row>96</xdr:row>
      <xdr:rowOff>10706</xdr:rowOff>
    </xdr:to>
    <xdr:sp macro="" textlink="">
      <xdr:nvSpPr>
        <xdr:cNvPr id="712" name="フローチャート: 判断 711"/>
        <xdr:cNvSpPr/>
      </xdr:nvSpPr>
      <xdr:spPr>
        <a:xfrm>
          <a:off x="14541500" y="16368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27233</xdr:rowOff>
    </xdr:from>
    <xdr:ext cx="534377" cy="259045"/>
    <xdr:sp macro="" textlink="">
      <xdr:nvSpPr>
        <xdr:cNvPr id="713" name="テキスト ボックス 712"/>
        <xdr:cNvSpPr txBox="1"/>
      </xdr:nvSpPr>
      <xdr:spPr>
        <a:xfrm>
          <a:off x="14325111" y="16143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124537</xdr:rowOff>
    </xdr:from>
    <xdr:to>
      <xdr:col>71</xdr:col>
      <xdr:colOff>177800</xdr:colOff>
      <xdr:row>97</xdr:row>
      <xdr:rowOff>127966</xdr:rowOff>
    </xdr:to>
    <xdr:cxnSp macro="">
      <xdr:nvCxnSpPr>
        <xdr:cNvPr id="714" name="直線コネクタ 713"/>
        <xdr:cNvCxnSpPr/>
      </xdr:nvCxnSpPr>
      <xdr:spPr>
        <a:xfrm flipV="1">
          <a:off x="12814300" y="16755187"/>
          <a:ext cx="889000" cy="3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19862</xdr:rowOff>
    </xdr:from>
    <xdr:to>
      <xdr:col>72</xdr:col>
      <xdr:colOff>38100</xdr:colOff>
      <xdr:row>95</xdr:row>
      <xdr:rowOff>121462</xdr:rowOff>
    </xdr:to>
    <xdr:sp macro="" textlink="">
      <xdr:nvSpPr>
        <xdr:cNvPr id="715" name="フローチャート: 判断 714"/>
        <xdr:cNvSpPr/>
      </xdr:nvSpPr>
      <xdr:spPr>
        <a:xfrm>
          <a:off x="13652500" y="16307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137989</xdr:rowOff>
    </xdr:from>
    <xdr:ext cx="534377" cy="259045"/>
    <xdr:sp macro="" textlink="">
      <xdr:nvSpPr>
        <xdr:cNvPr id="716" name="テキスト ボックス 715"/>
        <xdr:cNvSpPr txBox="1"/>
      </xdr:nvSpPr>
      <xdr:spPr>
        <a:xfrm>
          <a:off x="13436111" y="160828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135382</xdr:rowOff>
    </xdr:from>
    <xdr:to>
      <xdr:col>67</xdr:col>
      <xdr:colOff>101600</xdr:colOff>
      <xdr:row>95</xdr:row>
      <xdr:rowOff>65532</xdr:rowOff>
    </xdr:to>
    <xdr:sp macro="" textlink="">
      <xdr:nvSpPr>
        <xdr:cNvPr id="717" name="フローチャート: 判断 716"/>
        <xdr:cNvSpPr/>
      </xdr:nvSpPr>
      <xdr:spPr>
        <a:xfrm>
          <a:off x="12763500" y="16251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82059</xdr:rowOff>
    </xdr:from>
    <xdr:ext cx="534377" cy="259045"/>
    <xdr:sp macro="" textlink="">
      <xdr:nvSpPr>
        <xdr:cNvPr id="718" name="テキスト ボックス 717"/>
        <xdr:cNvSpPr txBox="1"/>
      </xdr:nvSpPr>
      <xdr:spPr>
        <a:xfrm>
          <a:off x="12547111" y="16026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9" name="テキスト ボックス 718"/>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20" name="テキスト ボックス 719"/>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21" name="テキスト ボックス 720"/>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22" name="テキスト ボックス 721"/>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23" name="テキスト ボックス 722"/>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159347</xdr:rowOff>
    </xdr:from>
    <xdr:to>
      <xdr:col>85</xdr:col>
      <xdr:colOff>177800</xdr:colOff>
      <xdr:row>98</xdr:row>
      <xdr:rowOff>89497</xdr:rowOff>
    </xdr:to>
    <xdr:sp macro="" textlink="">
      <xdr:nvSpPr>
        <xdr:cNvPr id="724" name="楕円 723"/>
        <xdr:cNvSpPr/>
      </xdr:nvSpPr>
      <xdr:spPr>
        <a:xfrm>
          <a:off x="16268700" y="16789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137774</xdr:rowOff>
    </xdr:from>
    <xdr:ext cx="534377" cy="259045"/>
    <xdr:sp macro="" textlink="">
      <xdr:nvSpPr>
        <xdr:cNvPr id="725" name="公債費該当値テキスト"/>
        <xdr:cNvSpPr txBox="1"/>
      </xdr:nvSpPr>
      <xdr:spPr>
        <a:xfrm>
          <a:off x="16370300" y="16768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15215</xdr:rowOff>
    </xdr:from>
    <xdr:to>
      <xdr:col>81</xdr:col>
      <xdr:colOff>101600</xdr:colOff>
      <xdr:row>97</xdr:row>
      <xdr:rowOff>116815</xdr:rowOff>
    </xdr:to>
    <xdr:sp macro="" textlink="">
      <xdr:nvSpPr>
        <xdr:cNvPr id="726" name="楕円 725"/>
        <xdr:cNvSpPr/>
      </xdr:nvSpPr>
      <xdr:spPr>
        <a:xfrm>
          <a:off x="15430500" y="16645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107942</xdr:rowOff>
    </xdr:from>
    <xdr:ext cx="534377" cy="259045"/>
    <xdr:sp macro="" textlink="">
      <xdr:nvSpPr>
        <xdr:cNvPr id="727" name="テキスト ボックス 726"/>
        <xdr:cNvSpPr txBox="1"/>
      </xdr:nvSpPr>
      <xdr:spPr>
        <a:xfrm>
          <a:off x="15214111" y="167385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66193</xdr:rowOff>
    </xdr:from>
    <xdr:to>
      <xdr:col>76</xdr:col>
      <xdr:colOff>165100</xdr:colOff>
      <xdr:row>97</xdr:row>
      <xdr:rowOff>167793</xdr:rowOff>
    </xdr:to>
    <xdr:sp macro="" textlink="">
      <xdr:nvSpPr>
        <xdr:cNvPr id="728" name="楕円 727"/>
        <xdr:cNvSpPr/>
      </xdr:nvSpPr>
      <xdr:spPr>
        <a:xfrm>
          <a:off x="14541500" y="16696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158920</xdr:rowOff>
    </xdr:from>
    <xdr:ext cx="534377" cy="259045"/>
    <xdr:sp macro="" textlink="">
      <xdr:nvSpPr>
        <xdr:cNvPr id="729" name="テキスト ボックス 728"/>
        <xdr:cNvSpPr txBox="1"/>
      </xdr:nvSpPr>
      <xdr:spPr>
        <a:xfrm>
          <a:off x="14325111" y="167895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73737</xdr:rowOff>
    </xdr:from>
    <xdr:to>
      <xdr:col>72</xdr:col>
      <xdr:colOff>38100</xdr:colOff>
      <xdr:row>98</xdr:row>
      <xdr:rowOff>3887</xdr:rowOff>
    </xdr:to>
    <xdr:sp macro="" textlink="">
      <xdr:nvSpPr>
        <xdr:cNvPr id="730" name="楕円 729"/>
        <xdr:cNvSpPr/>
      </xdr:nvSpPr>
      <xdr:spPr>
        <a:xfrm>
          <a:off x="13652500" y="16704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166464</xdr:rowOff>
    </xdr:from>
    <xdr:ext cx="534377" cy="259045"/>
    <xdr:sp macro="" textlink="">
      <xdr:nvSpPr>
        <xdr:cNvPr id="731" name="テキスト ボックス 730"/>
        <xdr:cNvSpPr txBox="1"/>
      </xdr:nvSpPr>
      <xdr:spPr>
        <a:xfrm>
          <a:off x="13436111" y="16797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77166</xdr:rowOff>
    </xdr:from>
    <xdr:to>
      <xdr:col>67</xdr:col>
      <xdr:colOff>101600</xdr:colOff>
      <xdr:row>98</xdr:row>
      <xdr:rowOff>7316</xdr:rowOff>
    </xdr:to>
    <xdr:sp macro="" textlink="">
      <xdr:nvSpPr>
        <xdr:cNvPr id="732" name="楕円 731"/>
        <xdr:cNvSpPr/>
      </xdr:nvSpPr>
      <xdr:spPr>
        <a:xfrm>
          <a:off x="12763500" y="1670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169893</xdr:rowOff>
    </xdr:from>
    <xdr:ext cx="534377" cy="259045"/>
    <xdr:sp macro="" textlink="">
      <xdr:nvSpPr>
        <xdr:cNvPr id="733" name="テキスト ボックス 732"/>
        <xdr:cNvSpPr txBox="1"/>
      </xdr:nvSpPr>
      <xdr:spPr>
        <a:xfrm>
          <a:off x="12547111" y="16800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4" name="正方形/長方形 733"/>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5" name="正方形/長方形 734"/>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6" name="正方形/長方形 735"/>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7" name="正方形/長方形 736"/>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8" name="正方形/長方形 737"/>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9" name="正方形/長方形 738"/>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40" name="正方形/長方形 739"/>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41" name="正方形/長方形 740"/>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42" name="テキスト ボックス 741"/>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43" name="直線コネクタ 742"/>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44" name="直線コネクタ 743"/>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45" name="テキスト ボックス 744"/>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46" name="直線コネクタ 745"/>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47" name="テキスト ボックス 746"/>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48" name="直線コネクタ 747"/>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49" name="テキスト ボックス 748"/>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50" name="直線コネクタ 749"/>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51" name="テキスト ボックス 750"/>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52" name="直線コネクタ 751"/>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53" name="テキスト ボックス 752"/>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54" name="直線コネクタ 753"/>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55" name="テキスト ボックス 754"/>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6"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27178</xdr:rowOff>
    </xdr:from>
    <xdr:to>
      <xdr:col>116</xdr:col>
      <xdr:colOff>62864</xdr:colOff>
      <xdr:row>39</xdr:row>
      <xdr:rowOff>44450</xdr:rowOff>
    </xdr:to>
    <xdr:cxnSp macro="">
      <xdr:nvCxnSpPr>
        <xdr:cNvPr id="757" name="直線コネクタ 756"/>
        <xdr:cNvCxnSpPr/>
      </xdr:nvCxnSpPr>
      <xdr:spPr>
        <a:xfrm flipV="1">
          <a:off x="22159595" y="5342128"/>
          <a:ext cx="1269" cy="13888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58"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59" name="直線コネクタ 758"/>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145305</xdr:rowOff>
    </xdr:from>
    <xdr:ext cx="534377" cy="259045"/>
    <xdr:sp macro="" textlink="">
      <xdr:nvSpPr>
        <xdr:cNvPr id="760" name="諸支出金最大値テキスト"/>
        <xdr:cNvSpPr txBox="1"/>
      </xdr:nvSpPr>
      <xdr:spPr>
        <a:xfrm>
          <a:off x="22212300" y="5117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10,936</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27178</xdr:rowOff>
    </xdr:from>
    <xdr:to>
      <xdr:col>116</xdr:col>
      <xdr:colOff>152400</xdr:colOff>
      <xdr:row>31</xdr:row>
      <xdr:rowOff>27178</xdr:rowOff>
    </xdr:to>
    <xdr:cxnSp macro="">
      <xdr:nvCxnSpPr>
        <xdr:cNvPr id="761" name="直線コネクタ 760"/>
        <xdr:cNvCxnSpPr/>
      </xdr:nvCxnSpPr>
      <xdr:spPr>
        <a:xfrm>
          <a:off x="22072600" y="5342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62" name="直線コネクタ 761"/>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116349</xdr:rowOff>
    </xdr:from>
    <xdr:ext cx="469744" cy="259045"/>
    <xdr:sp macro="" textlink="">
      <xdr:nvSpPr>
        <xdr:cNvPr id="763" name="諸支出金平均値テキスト"/>
        <xdr:cNvSpPr txBox="1"/>
      </xdr:nvSpPr>
      <xdr:spPr>
        <a:xfrm>
          <a:off x="22212300" y="61170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93472</xdr:rowOff>
    </xdr:from>
    <xdr:to>
      <xdr:col>116</xdr:col>
      <xdr:colOff>114300</xdr:colOff>
      <xdr:row>37</xdr:row>
      <xdr:rowOff>23622</xdr:rowOff>
    </xdr:to>
    <xdr:sp macro="" textlink="">
      <xdr:nvSpPr>
        <xdr:cNvPr id="764" name="フローチャート: 判断 763"/>
        <xdr:cNvSpPr/>
      </xdr:nvSpPr>
      <xdr:spPr>
        <a:xfrm>
          <a:off x="22110700" y="6265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65" name="直線コネクタ 764"/>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118364</xdr:rowOff>
    </xdr:from>
    <xdr:to>
      <xdr:col>112</xdr:col>
      <xdr:colOff>38100</xdr:colOff>
      <xdr:row>37</xdr:row>
      <xdr:rowOff>48514</xdr:rowOff>
    </xdr:to>
    <xdr:sp macro="" textlink="">
      <xdr:nvSpPr>
        <xdr:cNvPr id="766" name="フローチャート: 判断 765"/>
        <xdr:cNvSpPr/>
      </xdr:nvSpPr>
      <xdr:spPr>
        <a:xfrm>
          <a:off x="21272500" y="6290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35</xdr:row>
      <xdr:rowOff>65041</xdr:rowOff>
    </xdr:from>
    <xdr:ext cx="469744" cy="259045"/>
    <xdr:sp macro="" textlink="">
      <xdr:nvSpPr>
        <xdr:cNvPr id="767" name="テキスト ボックス 766"/>
        <xdr:cNvSpPr txBox="1"/>
      </xdr:nvSpPr>
      <xdr:spPr>
        <a:xfrm>
          <a:off x="21088428" y="6065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68" name="直線コネクタ 767"/>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102616</xdr:rowOff>
    </xdr:from>
    <xdr:to>
      <xdr:col>107</xdr:col>
      <xdr:colOff>101600</xdr:colOff>
      <xdr:row>37</xdr:row>
      <xdr:rowOff>32766</xdr:rowOff>
    </xdr:to>
    <xdr:sp macro="" textlink="">
      <xdr:nvSpPr>
        <xdr:cNvPr id="769" name="フローチャート: 判断 768"/>
        <xdr:cNvSpPr/>
      </xdr:nvSpPr>
      <xdr:spPr>
        <a:xfrm>
          <a:off x="20383500" y="6274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35</xdr:row>
      <xdr:rowOff>49293</xdr:rowOff>
    </xdr:from>
    <xdr:ext cx="469744" cy="259045"/>
    <xdr:sp macro="" textlink="">
      <xdr:nvSpPr>
        <xdr:cNvPr id="770" name="テキスト ボックス 769"/>
        <xdr:cNvSpPr txBox="1"/>
      </xdr:nvSpPr>
      <xdr:spPr>
        <a:xfrm>
          <a:off x="20199428" y="60500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71" name="直線コネクタ 770"/>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96774</xdr:rowOff>
    </xdr:from>
    <xdr:to>
      <xdr:col>102</xdr:col>
      <xdr:colOff>165100</xdr:colOff>
      <xdr:row>37</xdr:row>
      <xdr:rowOff>26924</xdr:rowOff>
    </xdr:to>
    <xdr:sp macro="" textlink="">
      <xdr:nvSpPr>
        <xdr:cNvPr id="772" name="フローチャート: 判断 771"/>
        <xdr:cNvSpPr/>
      </xdr:nvSpPr>
      <xdr:spPr>
        <a:xfrm>
          <a:off x="19494500" y="6268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35</xdr:row>
      <xdr:rowOff>43451</xdr:rowOff>
    </xdr:from>
    <xdr:ext cx="469744" cy="259045"/>
    <xdr:sp macro="" textlink="">
      <xdr:nvSpPr>
        <xdr:cNvPr id="773" name="テキスト ボックス 772"/>
        <xdr:cNvSpPr txBox="1"/>
      </xdr:nvSpPr>
      <xdr:spPr>
        <a:xfrm>
          <a:off x="19310428" y="60442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58674</xdr:rowOff>
    </xdr:from>
    <xdr:to>
      <xdr:col>98</xdr:col>
      <xdr:colOff>38100</xdr:colOff>
      <xdr:row>36</xdr:row>
      <xdr:rowOff>160274</xdr:rowOff>
    </xdr:to>
    <xdr:sp macro="" textlink="">
      <xdr:nvSpPr>
        <xdr:cNvPr id="774" name="フローチャート: 判断 773"/>
        <xdr:cNvSpPr/>
      </xdr:nvSpPr>
      <xdr:spPr>
        <a:xfrm>
          <a:off x="18605500" y="6230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35</xdr:row>
      <xdr:rowOff>5351</xdr:rowOff>
    </xdr:from>
    <xdr:ext cx="469744" cy="259045"/>
    <xdr:sp macro="" textlink="">
      <xdr:nvSpPr>
        <xdr:cNvPr id="775" name="テキスト ボックス 774"/>
        <xdr:cNvSpPr txBox="1"/>
      </xdr:nvSpPr>
      <xdr:spPr>
        <a:xfrm>
          <a:off x="18421428" y="60061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6" name="テキスト ボックス 775"/>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7" name="テキスト ボックス 776"/>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8" name="テキスト ボックス 777"/>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9" name="テキスト ボックス 778"/>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80" name="テキスト ボックス 779"/>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81" name="楕円 780"/>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82" name="諸支出金該当値テキスト"/>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83" name="楕円 782"/>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84" name="テキスト ボックス 783"/>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85" name="楕円 784"/>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86" name="テキスト ボックス 785"/>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87" name="楕円 786"/>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88" name="テキスト ボックス 787"/>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89" name="楕円 788"/>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90" name="テキスト ボックス 789"/>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91" name="正方形/長方形 79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92" name="正方形/長方形 791"/>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93" name="正方形/長方形 792"/>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94" name="正方形/長方形 793"/>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5" name="正方形/長方形 794"/>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6" name="正方形/長方形 795"/>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静岡県平均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7" name="正方形/長方形 796"/>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8" name="正方形/長方形 797"/>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9" name="テキスト ボックス 798"/>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800" name="直線コネクタ 799"/>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801" name="直線コネクタ 800"/>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802" name="テキスト ボックス 801"/>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3" name="直線コネクタ 80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804" name="テキスト ボックス 803"/>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5"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806" name="直線コネクタ 805"/>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7"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8" name="直線コネクタ 807"/>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9"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10" name="直線コネクタ 80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11" name="直線コネクタ 810"/>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12"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3" name="フローチャート: 判断 812"/>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14" name="直線コネクタ 813"/>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15" name="フローチャート: 判断 814"/>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16" name="テキスト ボックス 815"/>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7" name="直線コネクタ 816"/>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8" name="フローチャート: 判断 817"/>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9" name="テキスト ボックス 818"/>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20" name="直線コネクタ 819"/>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21" name="フローチャート: 判断 820"/>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22" name="テキスト ボックス 821"/>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3" name="フローチャート: 判断 822"/>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24" name="テキスト ボックス 823"/>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5" name="テキスト ボックス 82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6" name="テキスト ボックス 82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7" name="テキスト ボックス 82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8" name="テキスト ボックス 82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9" name="テキスト ボックス 82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30" name="楕円 829"/>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31"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32" name="楕円 831"/>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33" name="テキスト ボックス 832"/>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34" name="楕円 833"/>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35" name="テキスト ボックス 834"/>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36" name="楕円 835"/>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7" name="テキスト ボックス 836"/>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8" name="楕円 837"/>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9" name="テキスト ボックス 838"/>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40" name="正方形/長方形 83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41" name="正方形/長方形 84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42" name="テキスト ボックス 84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総務費は、住民一人あたり</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38,008</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円（前年度比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531</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円の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増</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）となっており、類似団体内では中位である。</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民生費は、住民一人あたり</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155,604</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円（前年度比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9,399</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円の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減）</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となっており、類似団体内では最もコストが低い。前年度比コスト</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減</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の要因としては、新型コロナウイルス感染症の影響による子育て世帯への特別給付金支給事業の前年度比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118</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減</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などが挙げられる。</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衛生費は、住民一人あたり</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49,520</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円（前年度比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4,569</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円の増）となっており、類似団体内では低位である。前年度比コスト増の要因としては、新清掃工場整備事業の工事進捗による前年度比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48</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億円の増などが挙げられる。</a:t>
          </a:r>
          <a:endPar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教育費は、住民一人あたり</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93,863</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円（前年度比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3,240</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円の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増）</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となっており、類似団体内で</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は中位</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である。前年度比コスト</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増</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の要因としては、</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学校給食費の公会計化に伴う事業費の増による</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前年度比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34</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増な</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どが挙げられる。</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ja-JP" altLang="en-US"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静岡県浜松市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財政調整基金残高は、</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取崩しにより</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、前年比</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7</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億円増</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減の</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138</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億円であり、標準財政規模比においては</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0.05</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ポイント</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低下</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した。</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実質単年度収支は</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年連続</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の黒字</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となった</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。実質収支は</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法人市民税や固定資産税の増のほか、災害復旧事業や原油価格高騰対策事業などに伴う特別交付税の上振れにより</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1.08</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ポイント上昇した</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16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静岡県浜松市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全ての会計において実質赤字額又は資金不足額がないため黒字である。標準財政規模に対する黒字の割合は</a:t>
          </a:r>
          <a:r>
            <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15.23%</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と概ね良好な状態である。今後も、一般会計からの繰入金及び受益者負担の適正化を図るなかで事業ごとに健全な財政運営を行っていく。</a:t>
          </a:r>
          <a:endParaRPr lang="ja-JP" altLang="ja-JP" sz="18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workbookViewId="0"/>
  </sheetViews>
  <sheetFormatPr defaultColWidth="0" defaultRowHeight="11.25" zeroHeight="1" x14ac:dyDescent="0.15"/>
  <cols>
    <col min="1" max="11" width="2.125" style="180" customWidth="1"/>
    <col min="12" max="12" width="2.25" style="180" customWidth="1"/>
    <col min="13" max="17" width="2.375" style="180" customWidth="1"/>
    <col min="18" max="119" width="2.125" style="180" customWidth="1"/>
    <col min="120" max="16384" width="0" style="180" hidden="1"/>
  </cols>
  <sheetData>
    <row r="1" spans="1:119" ht="33" customHeight="1" x14ac:dyDescent="0.15">
      <c r="B1" s="379" t="s">
        <v>82</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81"/>
      <c r="DK1" s="181"/>
      <c r="DL1" s="181"/>
      <c r="DM1" s="181"/>
      <c r="DN1" s="181"/>
      <c r="DO1" s="181"/>
    </row>
    <row r="2" spans="1:119" ht="24.75" thickBot="1" x14ac:dyDescent="0.2">
      <c r="B2" s="182" t="s">
        <v>83</v>
      </c>
      <c r="C2" s="182"/>
      <c r="D2" s="183"/>
    </row>
    <row r="3" spans="1:119" ht="18.75" customHeight="1" thickBot="1" x14ac:dyDescent="0.2">
      <c r="A3" s="181"/>
      <c r="B3" s="380" t="s">
        <v>84</v>
      </c>
      <c r="C3" s="381"/>
      <c r="D3" s="381"/>
      <c r="E3" s="382"/>
      <c r="F3" s="382"/>
      <c r="G3" s="382"/>
      <c r="H3" s="382"/>
      <c r="I3" s="382"/>
      <c r="J3" s="382"/>
      <c r="K3" s="382"/>
      <c r="L3" s="382" t="s">
        <v>85</v>
      </c>
      <c r="M3" s="382"/>
      <c r="N3" s="382"/>
      <c r="O3" s="382"/>
      <c r="P3" s="382"/>
      <c r="Q3" s="382"/>
      <c r="R3" s="389"/>
      <c r="S3" s="389"/>
      <c r="T3" s="389"/>
      <c r="U3" s="389"/>
      <c r="V3" s="390"/>
      <c r="W3" s="364" t="s">
        <v>86</v>
      </c>
      <c r="X3" s="365"/>
      <c r="Y3" s="365"/>
      <c r="Z3" s="365"/>
      <c r="AA3" s="365"/>
      <c r="AB3" s="381"/>
      <c r="AC3" s="389" t="s">
        <v>87</v>
      </c>
      <c r="AD3" s="365"/>
      <c r="AE3" s="365"/>
      <c r="AF3" s="365"/>
      <c r="AG3" s="365"/>
      <c r="AH3" s="365"/>
      <c r="AI3" s="365"/>
      <c r="AJ3" s="365"/>
      <c r="AK3" s="365"/>
      <c r="AL3" s="366"/>
      <c r="AM3" s="364" t="s">
        <v>88</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89</v>
      </c>
      <c r="BO3" s="365"/>
      <c r="BP3" s="365"/>
      <c r="BQ3" s="365"/>
      <c r="BR3" s="365"/>
      <c r="BS3" s="365"/>
      <c r="BT3" s="365"/>
      <c r="BU3" s="366"/>
      <c r="BV3" s="364" t="s">
        <v>90</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91</v>
      </c>
      <c r="CU3" s="365"/>
      <c r="CV3" s="365"/>
      <c r="CW3" s="365"/>
      <c r="CX3" s="365"/>
      <c r="CY3" s="365"/>
      <c r="CZ3" s="365"/>
      <c r="DA3" s="366"/>
      <c r="DB3" s="364" t="s">
        <v>92</v>
      </c>
      <c r="DC3" s="365"/>
      <c r="DD3" s="365"/>
      <c r="DE3" s="365"/>
      <c r="DF3" s="365"/>
      <c r="DG3" s="365"/>
      <c r="DH3" s="365"/>
      <c r="DI3" s="366"/>
    </row>
    <row r="4" spans="1:119" ht="18.75" customHeight="1" x14ac:dyDescent="0.15">
      <c r="A4" s="181"/>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93</v>
      </c>
      <c r="AZ4" s="368"/>
      <c r="BA4" s="368"/>
      <c r="BB4" s="368"/>
      <c r="BC4" s="368"/>
      <c r="BD4" s="368"/>
      <c r="BE4" s="368"/>
      <c r="BF4" s="368"/>
      <c r="BG4" s="368"/>
      <c r="BH4" s="368"/>
      <c r="BI4" s="368"/>
      <c r="BJ4" s="368"/>
      <c r="BK4" s="368"/>
      <c r="BL4" s="368"/>
      <c r="BM4" s="369"/>
      <c r="BN4" s="370">
        <v>396006285</v>
      </c>
      <c r="BO4" s="371"/>
      <c r="BP4" s="371"/>
      <c r="BQ4" s="371"/>
      <c r="BR4" s="371"/>
      <c r="BS4" s="371"/>
      <c r="BT4" s="371"/>
      <c r="BU4" s="372"/>
      <c r="BV4" s="370">
        <v>394601514</v>
      </c>
      <c r="BW4" s="371"/>
      <c r="BX4" s="371"/>
      <c r="BY4" s="371"/>
      <c r="BZ4" s="371"/>
      <c r="CA4" s="371"/>
      <c r="CB4" s="371"/>
      <c r="CC4" s="372"/>
      <c r="CD4" s="373" t="s">
        <v>94</v>
      </c>
      <c r="CE4" s="374"/>
      <c r="CF4" s="374"/>
      <c r="CG4" s="374"/>
      <c r="CH4" s="374"/>
      <c r="CI4" s="374"/>
      <c r="CJ4" s="374"/>
      <c r="CK4" s="374"/>
      <c r="CL4" s="374"/>
      <c r="CM4" s="374"/>
      <c r="CN4" s="374"/>
      <c r="CO4" s="374"/>
      <c r="CP4" s="374"/>
      <c r="CQ4" s="374"/>
      <c r="CR4" s="374"/>
      <c r="CS4" s="375"/>
      <c r="CT4" s="376">
        <v>4.3</v>
      </c>
      <c r="CU4" s="377"/>
      <c r="CV4" s="377"/>
      <c r="CW4" s="377"/>
      <c r="CX4" s="377"/>
      <c r="CY4" s="377"/>
      <c r="CZ4" s="377"/>
      <c r="DA4" s="378"/>
      <c r="DB4" s="376">
        <v>3.2</v>
      </c>
      <c r="DC4" s="377"/>
      <c r="DD4" s="377"/>
      <c r="DE4" s="377"/>
      <c r="DF4" s="377"/>
      <c r="DG4" s="377"/>
      <c r="DH4" s="377"/>
      <c r="DI4" s="378"/>
    </row>
    <row r="5" spans="1:119" ht="18.75" customHeight="1" x14ac:dyDescent="0.15">
      <c r="A5" s="181"/>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95</v>
      </c>
      <c r="AN5" s="437"/>
      <c r="AO5" s="437"/>
      <c r="AP5" s="437"/>
      <c r="AQ5" s="437"/>
      <c r="AR5" s="437"/>
      <c r="AS5" s="437"/>
      <c r="AT5" s="438"/>
      <c r="AU5" s="439" t="s">
        <v>96</v>
      </c>
      <c r="AV5" s="440"/>
      <c r="AW5" s="440"/>
      <c r="AX5" s="440"/>
      <c r="AY5" s="441" t="s">
        <v>97</v>
      </c>
      <c r="AZ5" s="442"/>
      <c r="BA5" s="442"/>
      <c r="BB5" s="442"/>
      <c r="BC5" s="442"/>
      <c r="BD5" s="442"/>
      <c r="BE5" s="442"/>
      <c r="BF5" s="442"/>
      <c r="BG5" s="442"/>
      <c r="BH5" s="442"/>
      <c r="BI5" s="442"/>
      <c r="BJ5" s="442"/>
      <c r="BK5" s="442"/>
      <c r="BL5" s="442"/>
      <c r="BM5" s="443"/>
      <c r="BN5" s="407">
        <v>381204906</v>
      </c>
      <c r="BO5" s="408"/>
      <c r="BP5" s="408"/>
      <c r="BQ5" s="408"/>
      <c r="BR5" s="408"/>
      <c r="BS5" s="408"/>
      <c r="BT5" s="408"/>
      <c r="BU5" s="409"/>
      <c r="BV5" s="407">
        <v>383252465</v>
      </c>
      <c r="BW5" s="408"/>
      <c r="BX5" s="408"/>
      <c r="BY5" s="408"/>
      <c r="BZ5" s="408"/>
      <c r="CA5" s="408"/>
      <c r="CB5" s="408"/>
      <c r="CC5" s="409"/>
      <c r="CD5" s="410" t="s">
        <v>98</v>
      </c>
      <c r="CE5" s="411"/>
      <c r="CF5" s="411"/>
      <c r="CG5" s="411"/>
      <c r="CH5" s="411"/>
      <c r="CI5" s="411"/>
      <c r="CJ5" s="411"/>
      <c r="CK5" s="411"/>
      <c r="CL5" s="411"/>
      <c r="CM5" s="411"/>
      <c r="CN5" s="411"/>
      <c r="CO5" s="411"/>
      <c r="CP5" s="411"/>
      <c r="CQ5" s="411"/>
      <c r="CR5" s="411"/>
      <c r="CS5" s="412"/>
      <c r="CT5" s="404">
        <v>90.1</v>
      </c>
      <c r="CU5" s="405"/>
      <c r="CV5" s="405"/>
      <c r="CW5" s="405"/>
      <c r="CX5" s="405"/>
      <c r="CY5" s="405"/>
      <c r="CZ5" s="405"/>
      <c r="DA5" s="406"/>
      <c r="DB5" s="404">
        <v>88.1</v>
      </c>
      <c r="DC5" s="405"/>
      <c r="DD5" s="405"/>
      <c r="DE5" s="405"/>
      <c r="DF5" s="405"/>
      <c r="DG5" s="405"/>
      <c r="DH5" s="405"/>
      <c r="DI5" s="406"/>
    </row>
    <row r="6" spans="1:119" ht="18.75" customHeight="1" x14ac:dyDescent="0.15">
      <c r="A6" s="181"/>
      <c r="B6" s="413" t="s">
        <v>99</v>
      </c>
      <c r="C6" s="414"/>
      <c r="D6" s="414"/>
      <c r="E6" s="415"/>
      <c r="F6" s="415"/>
      <c r="G6" s="415"/>
      <c r="H6" s="415"/>
      <c r="I6" s="415"/>
      <c r="J6" s="415"/>
      <c r="K6" s="415"/>
      <c r="L6" s="415" t="s">
        <v>100</v>
      </c>
      <c r="M6" s="415"/>
      <c r="N6" s="415"/>
      <c r="O6" s="415"/>
      <c r="P6" s="415"/>
      <c r="Q6" s="415"/>
      <c r="R6" s="419"/>
      <c r="S6" s="419"/>
      <c r="T6" s="419"/>
      <c r="U6" s="419"/>
      <c r="V6" s="420"/>
      <c r="W6" s="423" t="s">
        <v>101</v>
      </c>
      <c r="X6" s="424"/>
      <c r="Y6" s="424"/>
      <c r="Z6" s="424"/>
      <c r="AA6" s="424"/>
      <c r="AB6" s="414"/>
      <c r="AC6" s="427" t="s">
        <v>102</v>
      </c>
      <c r="AD6" s="428"/>
      <c r="AE6" s="428"/>
      <c r="AF6" s="428"/>
      <c r="AG6" s="428"/>
      <c r="AH6" s="428"/>
      <c r="AI6" s="428"/>
      <c r="AJ6" s="428"/>
      <c r="AK6" s="428"/>
      <c r="AL6" s="429"/>
      <c r="AM6" s="436" t="s">
        <v>103</v>
      </c>
      <c r="AN6" s="437"/>
      <c r="AO6" s="437"/>
      <c r="AP6" s="437"/>
      <c r="AQ6" s="437"/>
      <c r="AR6" s="437"/>
      <c r="AS6" s="437"/>
      <c r="AT6" s="438"/>
      <c r="AU6" s="439" t="s">
        <v>96</v>
      </c>
      <c r="AV6" s="440"/>
      <c r="AW6" s="440"/>
      <c r="AX6" s="440"/>
      <c r="AY6" s="441" t="s">
        <v>104</v>
      </c>
      <c r="AZ6" s="442"/>
      <c r="BA6" s="442"/>
      <c r="BB6" s="442"/>
      <c r="BC6" s="442"/>
      <c r="BD6" s="442"/>
      <c r="BE6" s="442"/>
      <c r="BF6" s="442"/>
      <c r="BG6" s="442"/>
      <c r="BH6" s="442"/>
      <c r="BI6" s="442"/>
      <c r="BJ6" s="442"/>
      <c r="BK6" s="442"/>
      <c r="BL6" s="442"/>
      <c r="BM6" s="443"/>
      <c r="BN6" s="407">
        <v>14801379</v>
      </c>
      <c r="BO6" s="408"/>
      <c r="BP6" s="408"/>
      <c r="BQ6" s="408"/>
      <c r="BR6" s="408"/>
      <c r="BS6" s="408"/>
      <c r="BT6" s="408"/>
      <c r="BU6" s="409"/>
      <c r="BV6" s="407">
        <v>11349049</v>
      </c>
      <c r="BW6" s="408"/>
      <c r="BX6" s="408"/>
      <c r="BY6" s="408"/>
      <c r="BZ6" s="408"/>
      <c r="CA6" s="408"/>
      <c r="CB6" s="408"/>
      <c r="CC6" s="409"/>
      <c r="CD6" s="410" t="s">
        <v>105</v>
      </c>
      <c r="CE6" s="411"/>
      <c r="CF6" s="411"/>
      <c r="CG6" s="411"/>
      <c r="CH6" s="411"/>
      <c r="CI6" s="411"/>
      <c r="CJ6" s="411"/>
      <c r="CK6" s="411"/>
      <c r="CL6" s="411"/>
      <c r="CM6" s="411"/>
      <c r="CN6" s="411"/>
      <c r="CO6" s="411"/>
      <c r="CP6" s="411"/>
      <c r="CQ6" s="411"/>
      <c r="CR6" s="411"/>
      <c r="CS6" s="412"/>
      <c r="CT6" s="444">
        <v>96.3</v>
      </c>
      <c r="CU6" s="445"/>
      <c r="CV6" s="445"/>
      <c r="CW6" s="445"/>
      <c r="CX6" s="445"/>
      <c r="CY6" s="445"/>
      <c r="CZ6" s="445"/>
      <c r="DA6" s="446"/>
      <c r="DB6" s="444">
        <v>96.5</v>
      </c>
      <c r="DC6" s="445"/>
      <c r="DD6" s="445"/>
      <c r="DE6" s="445"/>
      <c r="DF6" s="445"/>
      <c r="DG6" s="445"/>
      <c r="DH6" s="445"/>
      <c r="DI6" s="446"/>
    </row>
    <row r="7" spans="1:119" ht="18.75" customHeight="1" x14ac:dyDescent="0.15">
      <c r="A7" s="181"/>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106</v>
      </c>
      <c r="AN7" s="437"/>
      <c r="AO7" s="437"/>
      <c r="AP7" s="437"/>
      <c r="AQ7" s="437"/>
      <c r="AR7" s="437"/>
      <c r="AS7" s="437"/>
      <c r="AT7" s="438"/>
      <c r="AU7" s="439" t="s">
        <v>96</v>
      </c>
      <c r="AV7" s="440"/>
      <c r="AW7" s="440"/>
      <c r="AX7" s="440"/>
      <c r="AY7" s="441" t="s">
        <v>107</v>
      </c>
      <c r="AZ7" s="442"/>
      <c r="BA7" s="442"/>
      <c r="BB7" s="442"/>
      <c r="BC7" s="442"/>
      <c r="BD7" s="442"/>
      <c r="BE7" s="442"/>
      <c r="BF7" s="442"/>
      <c r="BG7" s="442"/>
      <c r="BH7" s="442"/>
      <c r="BI7" s="442"/>
      <c r="BJ7" s="442"/>
      <c r="BK7" s="442"/>
      <c r="BL7" s="442"/>
      <c r="BM7" s="443"/>
      <c r="BN7" s="407">
        <v>5482924</v>
      </c>
      <c r="BO7" s="408"/>
      <c r="BP7" s="408"/>
      <c r="BQ7" s="408"/>
      <c r="BR7" s="408"/>
      <c r="BS7" s="408"/>
      <c r="BT7" s="408"/>
      <c r="BU7" s="409"/>
      <c r="BV7" s="407">
        <v>4115682</v>
      </c>
      <c r="BW7" s="408"/>
      <c r="BX7" s="408"/>
      <c r="BY7" s="408"/>
      <c r="BZ7" s="408"/>
      <c r="CA7" s="408"/>
      <c r="CB7" s="408"/>
      <c r="CC7" s="409"/>
      <c r="CD7" s="410" t="s">
        <v>108</v>
      </c>
      <c r="CE7" s="411"/>
      <c r="CF7" s="411"/>
      <c r="CG7" s="411"/>
      <c r="CH7" s="411"/>
      <c r="CI7" s="411"/>
      <c r="CJ7" s="411"/>
      <c r="CK7" s="411"/>
      <c r="CL7" s="411"/>
      <c r="CM7" s="411"/>
      <c r="CN7" s="411"/>
      <c r="CO7" s="411"/>
      <c r="CP7" s="411"/>
      <c r="CQ7" s="411"/>
      <c r="CR7" s="411"/>
      <c r="CS7" s="412"/>
      <c r="CT7" s="407">
        <v>218550571</v>
      </c>
      <c r="CU7" s="408"/>
      <c r="CV7" s="408"/>
      <c r="CW7" s="408"/>
      <c r="CX7" s="408"/>
      <c r="CY7" s="408"/>
      <c r="CZ7" s="408"/>
      <c r="DA7" s="409"/>
      <c r="DB7" s="407">
        <v>227707392</v>
      </c>
      <c r="DC7" s="408"/>
      <c r="DD7" s="408"/>
      <c r="DE7" s="408"/>
      <c r="DF7" s="408"/>
      <c r="DG7" s="408"/>
      <c r="DH7" s="408"/>
      <c r="DI7" s="409"/>
    </row>
    <row r="8" spans="1:119" ht="18.75" customHeight="1" thickBot="1" x14ac:dyDescent="0.2">
      <c r="A8" s="181"/>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109</v>
      </c>
      <c r="AN8" s="437"/>
      <c r="AO8" s="437"/>
      <c r="AP8" s="437"/>
      <c r="AQ8" s="437"/>
      <c r="AR8" s="437"/>
      <c r="AS8" s="437"/>
      <c r="AT8" s="438"/>
      <c r="AU8" s="439" t="s">
        <v>96</v>
      </c>
      <c r="AV8" s="440"/>
      <c r="AW8" s="440"/>
      <c r="AX8" s="440"/>
      <c r="AY8" s="441" t="s">
        <v>110</v>
      </c>
      <c r="AZ8" s="442"/>
      <c r="BA8" s="442"/>
      <c r="BB8" s="442"/>
      <c r="BC8" s="442"/>
      <c r="BD8" s="442"/>
      <c r="BE8" s="442"/>
      <c r="BF8" s="442"/>
      <c r="BG8" s="442"/>
      <c r="BH8" s="442"/>
      <c r="BI8" s="442"/>
      <c r="BJ8" s="442"/>
      <c r="BK8" s="442"/>
      <c r="BL8" s="442"/>
      <c r="BM8" s="443"/>
      <c r="BN8" s="407">
        <v>9318455</v>
      </c>
      <c r="BO8" s="408"/>
      <c r="BP8" s="408"/>
      <c r="BQ8" s="408"/>
      <c r="BR8" s="408"/>
      <c r="BS8" s="408"/>
      <c r="BT8" s="408"/>
      <c r="BU8" s="409"/>
      <c r="BV8" s="407">
        <v>7233367</v>
      </c>
      <c r="BW8" s="408"/>
      <c r="BX8" s="408"/>
      <c r="BY8" s="408"/>
      <c r="BZ8" s="408"/>
      <c r="CA8" s="408"/>
      <c r="CB8" s="408"/>
      <c r="CC8" s="409"/>
      <c r="CD8" s="410" t="s">
        <v>111</v>
      </c>
      <c r="CE8" s="411"/>
      <c r="CF8" s="411"/>
      <c r="CG8" s="411"/>
      <c r="CH8" s="411"/>
      <c r="CI8" s="411"/>
      <c r="CJ8" s="411"/>
      <c r="CK8" s="411"/>
      <c r="CL8" s="411"/>
      <c r="CM8" s="411"/>
      <c r="CN8" s="411"/>
      <c r="CO8" s="411"/>
      <c r="CP8" s="411"/>
      <c r="CQ8" s="411"/>
      <c r="CR8" s="411"/>
      <c r="CS8" s="412"/>
      <c r="CT8" s="447">
        <v>0.83</v>
      </c>
      <c r="CU8" s="448"/>
      <c r="CV8" s="448"/>
      <c r="CW8" s="448"/>
      <c r="CX8" s="448"/>
      <c r="CY8" s="448"/>
      <c r="CZ8" s="448"/>
      <c r="DA8" s="449"/>
      <c r="DB8" s="447">
        <v>0.85</v>
      </c>
      <c r="DC8" s="448"/>
      <c r="DD8" s="448"/>
      <c r="DE8" s="448"/>
      <c r="DF8" s="448"/>
      <c r="DG8" s="448"/>
      <c r="DH8" s="448"/>
      <c r="DI8" s="449"/>
    </row>
    <row r="9" spans="1:119" ht="18.75" customHeight="1" thickBot="1" x14ac:dyDescent="0.2">
      <c r="A9" s="181"/>
      <c r="B9" s="401" t="s">
        <v>112</v>
      </c>
      <c r="C9" s="402"/>
      <c r="D9" s="402"/>
      <c r="E9" s="402"/>
      <c r="F9" s="402"/>
      <c r="G9" s="402"/>
      <c r="H9" s="402"/>
      <c r="I9" s="402"/>
      <c r="J9" s="402"/>
      <c r="K9" s="450"/>
      <c r="L9" s="451" t="s">
        <v>113</v>
      </c>
      <c r="M9" s="452"/>
      <c r="N9" s="452"/>
      <c r="O9" s="452"/>
      <c r="P9" s="452"/>
      <c r="Q9" s="453"/>
      <c r="R9" s="454">
        <v>790718</v>
      </c>
      <c r="S9" s="455"/>
      <c r="T9" s="455"/>
      <c r="U9" s="455"/>
      <c r="V9" s="456"/>
      <c r="W9" s="364" t="s">
        <v>114</v>
      </c>
      <c r="X9" s="365"/>
      <c r="Y9" s="365"/>
      <c r="Z9" s="365"/>
      <c r="AA9" s="365"/>
      <c r="AB9" s="365"/>
      <c r="AC9" s="365"/>
      <c r="AD9" s="365"/>
      <c r="AE9" s="365"/>
      <c r="AF9" s="365"/>
      <c r="AG9" s="365"/>
      <c r="AH9" s="365"/>
      <c r="AI9" s="365"/>
      <c r="AJ9" s="365"/>
      <c r="AK9" s="365"/>
      <c r="AL9" s="366"/>
      <c r="AM9" s="436" t="s">
        <v>115</v>
      </c>
      <c r="AN9" s="437"/>
      <c r="AO9" s="437"/>
      <c r="AP9" s="437"/>
      <c r="AQ9" s="437"/>
      <c r="AR9" s="437"/>
      <c r="AS9" s="437"/>
      <c r="AT9" s="438"/>
      <c r="AU9" s="439" t="s">
        <v>116</v>
      </c>
      <c r="AV9" s="440"/>
      <c r="AW9" s="440"/>
      <c r="AX9" s="440"/>
      <c r="AY9" s="441" t="s">
        <v>117</v>
      </c>
      <c r="AZ9" s="442"/>
      <c r="BA9" s="442"/>
      <c r="BB9" s="442"/>
      <c r="BC9" s="442"/>
      <c r="BD9" s="442"/>
      <c r="BE9" s="442"/>
      <c r="BF9" s="442"/>
      <c r="BG9" s="442"/>
      <c r="BH9" s="442"/>
      <c r="BI9" s="442"/>
      <c r="BJ9" s="442"/>
      <c r="BK9" s="442"/>
      <c r="BL9" s="442"/>
      <c r="BM9" s="443"/>
      <c r="BN9" s="407">
        <v>2085088</v>
      </c>
      <c r="BO9" s="408"/>
      <c r="BP9" s="408"/>
      <c r="BQ9" s="408"/>
      <c r="BR9" s="408"/>
      <c r="BS9" s="408"/>
      <c r="BT9" s="408"/>
      <c r="BU9" s="409"/>
      <c r="BV9" s="407">
        <v>753112</v>
      </c>
      <c r="BW9" s="408"/>
      <c r="BX9" s="408"/>
      <c r="BY9" s="408"/>
      <c r="BZ9" s="408"/>
      <c r="CA9" s="408"/>
      <c r="CB9" s="408"/>
      <c r="CC9" s="409"/>
      <c r="CD9" s="410" t="s">
        <v>118</v>
      </c>
      <c r="CE9" s="411"/>
      <c r="CF9" s="411"/>
      <c r="CG9" s="411"/>
      <c r="CH9" s="411"/>
      <c r="CI9" s="411"/>
      <c r="CJ9" s="411"/>
      <c r="CK9" s="411"/>
      <c r="CL9" s="411"/>
      <c r="CM9" s="411"/>
      <c r="CN9" s="411"/>
      <c r="CO9" s="411"/>
      <c r="CP9" s="411"/>
      <c r="CQ9" s="411"/>
      <c r="CR9" s="411"/>
      <c r="CS9" s="412"/>
      <c r="CT9" s="404">
        <v>13.2</v>
      </c>
      <c r="CU9" s="405"/>
      <c r="CV9" s="405"/>
      <c r="CW9" s="405"/>
      <c r="CX9" s="405"/>
      <c r="CY9" s="405"/>
      <c r="CZ9" s="405"/>
      <c r="DA9" s="406"/>
      <c r="DB9" s="404">
        <v>14.4</v>
      </c>
      <c r="DC9" s="405"/>
      <c r="DD9" s="405"/>
      <c r="DE9" s="405"/>
      <c r="DF9" s="405"/>
      <c r="DG9" s="405"/>
      <c r="DH9" s="405"/>
      <c r="DI9" s="406"/>
    </row>
    <row r="10" spans="1:119" ht="18.75" customHeight="1" thickBot="1" x14ac:dyDescent="0.2">
      <c r="A10" s="181"/>
      <c r="B10" s="401"/>
      <c r="C10" s="402"/>
      <c r="D10" s="402"/>
      <c r="E10" s="402"/>
      <c r="F10" s="402"/>
      <c r="G10" s="402"/>
      <c r="H10" s="402"/>
      <c r="I10" s="402"/>
      <c r="J10" s="402"/>
      <c r="K10" s="450"/>
      <c r="L10" s="457" t="s">
        <v>119</v>
      </c>
      <c r="M10" s="437"/>
      <c r="N10" s="437"/>
      <c r="O10" s="437"/>
      <c r="P10" s="437"/>
      <c r="Q10" s="438"/>
      <c r="R10" s="458">
        <v>797980</v>
      </c>
      <c r="S10" s="459"/>
      <c r="T10" s="459"/>
      <c r="U10" s="459"/>
      <c r="V10" s="460"/>
      <c r="W10" s="395"/>
      <c r="X10" s="396"/>
      <c r="Y10" s="396"/>
      <c r="Z10" s="396"/>
      <c r="AA10" s="396"/>
      <c r="AB10" s="396"/>
      <c r="AC10" s="396"/>
      <c r="AD10" s="396"/>
      <c r="AE10" s="396"/>
      <c r="AF10" s="396"/>
      <c r="AG10" s="396"/>
      <c r="AH10" s="396"/>
      <c r="AI10" s="396"/>
      <c r="AJ10" s="396"/>
      <c r="AK10" s="396"/>
      <c r="AL10" s="399"/>
      <c r="AM10" s="436" t="s">
        <v>120</v>
      </c>
      <c r="AN10" s="437"/>
      <c r="AO10" s="437"/>
      <c r="AP10" s="437"/>
      <c r="AQ10" s="437"/>
      <c r="AR10" s="437"/>
      <c r="AS10" s="437"/>
      <c r="AT10" s="438"/>
      <c r="AU10" s="439" t="s">
        <v>96</v>
      </c>
      <c r="AV10" s="440"/>
      <c r="AW10" s="440"/>
      <c r="AX10" s="440"/>
      <c r="AY10" s="441" t="s">
        <v>121</v>
      </c>
      <c r="AZ10" s="442"/>
      <c r="BA10" s="442"/>
      <c r="BB10" s="442"/>
      <c r="BC10" s="442"/>
      <c r="BD10" s="442"/>
      <c r="BE10" s="442"/>
      <c r="BF10" s="442"/>
      <c r="BG10" s="442"/>
      <c r="BH10" s="442"/>
      <c r="BI10" s="442"/>
      <c r="BJ10" s="442"/>
      <c r="BK10" s="442"/>
      <c r="BL10" s="442"/>
      <c r="BM10" s="443"/>
      <c r="BN10" s="407">
        <v>4316371</v>
      </c>
      <c r="BO10" s="408"/>
      <c r="BP10" s="408"/>
      <c r="BQ10" s="408"/>
      <c r="BR10" s="408"/>
      <c r="BS10" s="408"/>
      <c r="BT10" s="408"/>
      <c r="BU10" s="409"/>
      <c r="BV10" s="407">
        <v>3715067</v>
      </c>
      <c r="BW10" s="408"/>
      <c r="BX10" s="408"/>
      <c r="BY10" s="408"/>
      <c r="BZ10" s="408"/>
      <c r="CA10" s="408"/>
      <c r="CB10" s="408"/>
      <c r="CC10" s="409"/>
      <c r="CD10" s="184" t="s">
        <v>122</v>
      </c>
      <c r="CE10" s="185"/>
      <c r="CF10" s="185"/>
      <c r="CG10" s="185"/>
      <c r="CH10" s="185"/>
      <c r="CI10" s="185"/>
      <c r="CJ10" s="185"/>
      <c r="CK10" s="185"/>
      <c r="CL10" s="185"/>
      <c r="CM10" s="185"/>
      <c r="CN10" s="185"/>
      <c r="CO10" s="185"/>
      <c r="CP10" s="185"/>
      <c r="CQ10" s="185"/>
      <c r="CR10" s="185"/>
      <c r="CS10" s="186"/>
      <c r="CT10" s="187"/>
      <c r="CU10" s="188"/>
      <c r="CV10" s="188"/>
      <c r="CW10" s="188"/>
      <c r="CX10" s="188"/>
      <c r="CY10" s="188"/>
      <c r="CZ10" s="188"/>
      <c r="DA10" s="189"/>
      <c r="DB10" s="187"/>
      <c r="DC10" s="188"/>
      <c r="DD10" s="188"/>
      <c r="DE10" s="188"/>
      <c r="DF10" s="188"/>
      <c r="DG10" s="188"/>
      <c r="DH10" s="188"/>
      <c r="DI10" s="189"/>
    </row>
    <row r="11" spans="1:119" ht="18.75" customHeight="1" thickBot="1" x14ac:dyDescent="0.2">
      <c r="A11" s="181"/>
      <c r="B11" s="401"/>
      <c r="C11" s="402"/>
      <c r="D11" s="402"/>
      <c r="E11" s="402"/>
      <c r="F11" s="402"/>
      <c r="G11" s="402"/>
      <c r="H11" s="402"/>
      <c r="I11" s="402"/>
      <c r="J11" s="402"/>
      <c r="K11" s="450"/>
      <c r="L11" s="461" t="s">
        <v>123</v>
      </c>
      <c r="M11" s="462"/>
      <c r="N11" s="462"/>
      <c r="O11" s="462"/>
      <c r="P11" s="462"/>
      <c r="Q11" s="463"/>
      <c r="R11" s="464" t="s">
        <v>124</v>
      </c>
      <c r="S11" s="465"/>
      <c r="T11" s="465"/>
      <c r="U11" s="465"/>
      <c r="V11" s="466"/>
      <c r="W11" s="395"/>
      <c r="X11" s="396"/>
      <c r="Y11" s="396"/>
      <c r="Z11" s="396"/>
      <c r="AA11" s="396"/>
      <c r="AB11" s="396"/>
      <c r="AC11" s="396"/>
      <c r="AD11" s="396"/>
      <c r="AE11" s="396"/>
      <c r="AF11" s="396"/>
      <c r="AG11" s="396"/>
      <c r="AH11" s="396"/>
      <c r="AI11" s="396"/>
      <c r="AJ11" s="396"/>
      <c r="AK11" s="396"/>
      <c r="AL11" s="399"/>
      <c r="AM11" s="436" t="s">
        <v>125</v>
      </c>
      <c r="AN11" s="437"/>
      <c r="AO11" s="437"/>
      <c r="AP11" s="437"/>
      <c r="AQ11" s="437"/>
      <c r="AR11" s="437"/>
      <c r="AS11" s="437"/>
      <c r="AT11" s="438"/>
      <c r="AU11" s="439" t="s">
        <v>126</v>
      </c>
      <c r="AV11" s="440"/>
      <c r="AW11" s="440"/>
      <c r="AX11" s="440"/>
      <c r="AY11" s="441" t="s">
        <v>127</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0</v>
      </c>
      <c r="BW11" s="408"/>
      <c r="BX11" s="408"/>
      <c r="BY11" s="408"/>
      <c r="BZ11" s="408"/>
      <c r="CA11" s="408"/>
      <c r="CB11" s="408"/>
      <c r="CC11" s="409"/>
      <c r="CD11" s="410" t="s">
        <v>128</v>
      </c>
      <c r="CE11" s="411"/>
      <c r="CF11" s="411"/>
      <c r="CG11" s="411"/>
      <c r="CH11" s="411"/>
      <c r="CI11" s="411"/>
      <c r="CJ11" s="411"/>
      <c r="CK11" s="411"/>
      <c r="CL11" s="411"/>
      <c r="CM11" s="411"/>
      <c r="CN11" s="411"/>
      <c r="CO11" s="411"/>
      <c r="CP11" s="411"/>
      <c r="CQ11" s="411"/>
      <c r="CR11" s="411"/>
      <c r="CS11" s="412"/>
      <c r="CT11" s="447" t="s">
        <v>129</v>
      </c>
      <c r="CU11" s="448"/>
      <c r="CV11" s="448"/>
      <c r="CW11" s="448"/>
      <c r="CX11" s="448"/>
      <c r="CY11" s="448"/>
      <c r="CZ11" s="448"/>
      <c r="DA11" s="449"/>
      <c r="DB11" s="447" t="s">
        <v>129</v>
      </c>
      <c r="DC11" s="448"/>
      <c r="DD11" s="448"/>
      <c r="DE11" s="448"/>
      <c r="DF11" s="448"/>
      <c r="DG11" s="448"/>
      <c r="DH11" s="448"/>
      <c r="DI11" s="449"/>
    </row>
    <row r="12" spans="1:119" ht="18.75" customHeight="1" x14ac:dyDescent="0.15">
      <c r="A12" s="181"/>
      <c r="B12" s="467" t="s">
        <v>130</v>
      </c>
      <c r="C12" s="468"/>
      <c r="D12" s="468"/>
      <c r="E12" s="468"/>
      <c r="F12" s="468"/>
      <c r="G12" s="468"/>
      <c r="H12" s="468"/>
      <c r="I12" s="468"/>
      <c r="J12" s="468"/>
      <c r="K12" s="469"/>
      <c r="L12" s="476" t="s">
        <v>131</v>
      </c>
      <c r="M12" s="477"/>
      <c r="N12" s="477"/>
      <c r="O12" s="477"/>
      <c r="P12" s="477"/>
      <c r="Q12" s="478"/>
      <c r="R12" s="479">
        <v>792704</v>
      </c>
      <c r="S12" s="480"/>
      <c r="T12" s="480"/>
      <c r="U12" s="480"/>
      <c r="V12" s="481"/>
      <c r="W12" s="482" t="s">
        <v>1</v>
      </c>
      <c r="X12" s="440"/>
      <c r="Y12" s="440"/>
      <c r="Z12" s="440"/>
      <c r="AA12" s="440"/>
      <c r="AB12" s="483"/>
      <c r="AC12" s="484" t="s">
        <v>132</v>
      </c>
      <c r="AD12" s="485"/>
      <c r="AE12" s="485"/>
      <c r="AF12" s="485"/>
      <c r="AG12" s="486"/>
      <c r="AH12" s="484" t="s">
        <v>133</v>
      </c>
      <c r="AI12" s="485"/>
      <c r="AJ12" s="485"/>
      <c r="AK12" s="485"/>
      <c r="AL12" s="487"/>
      <c r="AM12" s="436" t="s">
        <v>134</v>
      </c>
      <c r="AN12" s="437"/>
      <c r="AO12" s="437"/>
      <c r="AP12" s="437"/>
      <c r="AQ12" s="437"/>
      <c r="AR12" s="437"/>
      <c r="AS12" s="437"/>
      <c r="AT12" s="438"/>
      <c r="AU12" s="439" t="s">
        <v>135</v>
      </c>
      <c r="AV12" s="440"/>
      <c r="AW12" s="440"/>
      <c r="AX12" s="440"/>
      <c r="AY12" s="441" t="s">
        <v>136</v>
      </c>
      <c r="AZ12" s="442"/>
      <c r="BA12" s="442"/>
      <c r="BB12" s="442"/>
      <c r="BC12" s="442"/>
      <c r="BD12" s="442"/>
      <c r="BE12" s="442"/>
      <c r="BF12" s="442"/>
      <c r="BG12" s="442"/>
      <c r="BH12" s="442"/>
      <c r="BI12" s="442"/>
      <c r="BJ12" s="442"/>
      <c r="BK12" s="442"/>
      <c r="BL12" s="442"/>
      <c r="BM12" s="443"/>
      <c r="BN12" s="407">
        <v>5000000</v>
      </c>
      <c r="BO12" s="408"/>
      <c r="BP12" s="408"/>
      <c r="BQ12" s="408"/>
      <c r="BR12" s="408"/>
      <c r="BS12" s="408"/>
      <c r="BT12" s="408"/>
      <c r="BU12" s="409"/>
      <c r="BV12" s="407">
        <v>0</v>
      </c>
      <c r="BW12" s="408"/>
      <c r="BX12" s="408"/>
      <c r="BY12" s="408"/>
      <c r="BZ12" s="408"/>
      <c r="CA12" s="408"/>
      <c r="CB12" s="408"/>
      <c r="CC12" s="409"/>
      <c r="CD12" s="410" t="s">
        <v>137</v>
      </c>
      <c r="CE12" s="411"/>
      <c r="CF12" s="411"/>
      <c r="CG12" s="411"/>
      <c r="CH12" s="411"/>
      <c r="CI12" s="411"/>
      <c r="CJ12" s="411"/>
      <c r="CK12" s="411"/>
      <c r="CL12" s="411"/>
      <c r="CM12" s="411"/>
      <c r="CN12" s="411"/>
      <c r="CO12" s="411"/>
      <c r="CP12" s="411"/>
      <c r="CQ12" s="411"/>
      <c r="CR12" s="411"/>
      <c r="CS12" s="412"/>
      <c r="CT12" s="447" t="s">
        <v>138</v>
      </c>
      <c r="CU12" s="448"/>
      <c r="CV12" s="448"/>
      <c r="CW12" s="448"/>
      <c r="CX12" s="448"/>
      <c r="CY12" s="448"/>
      <c r="CZ12" s="448"/>
      <c r="DA12" s="449"/>
      <c r="DB12" s="447" t="s">
        <v>138</v>
      </c>
      <c r="DC12" s="448"/>
      <c r="DD12" s="448"/>
      <c r="DE12" s="448"/>
      <c r="DF12" s="448"/>
      <c r="DG12" s="448"/>
      <c r="DH12" s="448"/>
      <c r="DI12" s="449"/>
    </row>
    <row r="13" spans="1:119" ht="18.75" customHeight="1" x14ac:dyDescent="0.15">
      <c r="A13" s="181"/>
      <c r="B13" s="470"/>
      <c r="C13" s="471"/>
      <c r="D13" s="471"/>
      <c r="E13" s="471"/>
      <c r="F13" s="471"/>
      <c r="G13" s="471"/>
      <c r="H13" s="471"/>
      <c r="I13" s="471"/>
      <c r="J13" s="471"/>
      <c r="K13" s="472"/>
      <c r="L13" s="190"/>
      <c r="M13" s="498" t="s">
        <v>139</v>
      </c>
      <c r="N13" s="499"/>
      <c r="O13" s="499"/>
      <c r="P13" s="499"/>
      <c r="Q13" s="500"/>
      <c r="R13" s="491">
        <v>765956</v>
      </c>
      <c r="S13" s="492"/>
      <c r="T13" s="492"/>
      <c r="U13" s="492"/>
      <c r="V13" s="493"/>
      <c r="W13" s="423" t="s">
        <v>140</v>
      </c>
      <c r="X13" s="424"/>
      <c r="Y13" s="424"/>
      <c r="Z13" s="424"/>
      <c r="AA13" s="424"/>
      <c r="AB13" s="414"/>
      <c r="AC13" s="458">
        <v>14216</v>
      </c>
      <c r="AD13" s="459"/>
      <c r="AE13" s="459"/>
      <c r="AF13" s="459"/>
      <c r="AG13" s="501"/>
      <c r="AH13" s="458">
        <v>15563</v>
      </c>
      <c r="AI13" s="459"/>
      <c r="AJ13" s="459"/>
      <c r="AK13" s="459"/>
      <c r="AL13" s="460"/>
      <c r="AM13" s="436" t="s">
        <v>141</v>
      </c>
      <c r="AN13" s="437"/>
      <c r="AO13" s="437"/>
      <c r="AP13" s="437"/>
      <c r="AQ13" s="437"/>
      <c r="AR13" s="437"/>
      <c r="AS13" s="437"/>
      <c r="AT13" s="438"/>
      <c r="AU13" s="439" t="s">
        <v>142</v>
      </c>
      <c r="AV13" s="440"/>
      <c r="AW13" s="440"/>
      <c r="AX13" s="440"/>
      <c r="AY13" s="441" t="s">
        <v>143</v>
      </c>
      <c r="AZ13" s="442"/>
      <c r="BA13" s="442"/>
      <c r="BB13" s="442"/>
      <c r="BC13" s="442"/>
      <c r="BD13" s="442"/>
      <c r="BE13" s="442"/>
      <c r="BF13" s="442"/>
      <c r="BG13" s="442"/>
      <c r="BH13" s="442"/>
      <c r="BI13" s="442"/>
      <c r="BJ13" s="442"/>
      <c r="BK13" s="442"/>
      <c r="BL13" s="442"/>
      <c r="BM13" s="443"/>
      <c r="BN13" s="407">
        <v>1401459</v>
      </c>
      <c r="BO13" s="408"/>
      <c r="BP13" s="408"/>
      <c r="BQ13" s="408"/>
      <c r="BR13" s="408"/>
      <c r="BS13" s="408"/>
      <c r="BT13" s="408"/>
      <c r="BU13" s="409"/>
      <c r="BV13" s="407">
        <v>4468179</v>
      </c>
      <c r="BW13" s="408"/>
      <c r="BX13" s="408"/>
      <c r="BY13" s="408"/>
      <c r="BZ13" s="408"/>
      <c r="CA13" s="408"/>
      <c r="CB13" s="408"/>
      <c r="CC13" s="409"/>
      <c r="CD13" s="410" t="s">
        <v>144</v>
      </c>
      <c r="CE13" s="411"/>
      <c r="CF13" s="411"/>
      <c r="CG13" s="411"/>
      <c r="CH13" s="411"/>
      <c r="CI13" s="411"/>
      <c r="CJ13" s="411"/>
      <c r="CK13" s="411"/>
      <c r="CL13" s="411"/>
      <c r="CM13" s="411"/>
      <c r="CN13" s="411"/>
      <c r="CO13" s="411"/>
      <c r="CP13" s="411"/>
      <c r="CQ13" s="411"/>
      <c r="CR13" s="411"/>
      <c r="CS13" s="412"/>
      <c r="CT13" s="404">
        <v>4.4000000000000004</v>
      </c>
      <c r="CU13" s="405"/>
      <c r="CV13" s="405"/>
      <c r="CW13" s="405"/>
      <c r="CX13" s="405"/>
      <c r="CY13" s="405"/>
      <c r="CZ13" s="405"/>
      <c r="DA13" s="406"/>
      <c r="DB13" s="404">
        <v>4.8</v>
      </c>
      <c r="DC13" s="405"/>
      <c r="DD13" s="405"/>
      <c r="DE13" s="405"/>
      <c r="DF13" s="405"/>
      <c r="DG13" s="405"/>
      <c r="DH13" s="405"/>
      <c r="DI13" s="406"/>
    </row>
    <row r="14" spans="1:119" ht="18.75" customHeight="1" thickBot="1" x14ac:dyDescent="0.2">
      <c r="A14" s="181"/>
      <c r="B14" s="470"/>
      <c r="C14" s="471"/>
      <c r="D14" s="471"/>
      <c r="E14" s="471"/>
      <c r="F14" s="471"/>
      <c r="G14" s="471"/>
      <c r="H14" s="471"/>
      <c r="I14" s="471"/>
      <c r="J14" s="471"/>
      <c r="K14" s="472"/>
      <c r="L14" s="488" t="s">
        <v>145</v>
      </c>
      <c r="M14" s="489"/>
      <c r="N14" s="489"/>
      <c r="O14" s="489"/>
      <c r="P14" s="489"/>
      <c r="Q14" s="490"/>
      <c r="R14" s="491">
        <v>795771</v>
      </c>
      <c r="S14" s="492"/>
      <c r="T14" s="492"/>
      <c r="U14" s="492"/>
      <c r="V14" s="493"/>
      <c r="W14" s="397"/>
      <c r="X14" s="398"/>
      <c r="Y14" s="398"/>
      <c r="Z14" s="398"/>
      <c r="AA14" s="398"/>
      <c r="AB14" s="387"/>
      <c r="AC14" s="494">
        <v>3.6</v>
      </c>
      <c r="AD14" s="495"/>
      <c r="AE14" s="495"/>
      <c r="AF14" s="495"/>
      <c r="AG14" s="496"/>
      <c r="AH14" s="494">
        <v>4</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146</v>
      </c>
      <c r="CE14" s="503"/>
      <c r="CF14" s="503"/>
      <c r="CG14" s="503"/>
      <c r="CH14" s="503"/>
      <c r="CI14" s="503"/>
      <c r="CJ14" s="503"/>
      <c r="CK14" s="503"/>
      <c r="CL14" s="503"/>
      <c r="CM14" s="503"/>
      <c r="CN14" s="503"/>
      <c r="CO14" s="503"/>
      <c r="CP14" s="503"/>
      <c r="CQ14" s="503"/>
      <c r="CR14" s="503"/>
      <c r="CS14" s="504"/>
      <c r="CT14" s="505" t="s">
        <v>138</v>
      </c>
      <c r="CU14" s="506"/>
      <c r="CV14" s="506"/>
      <c r="CW14" s="506"/>
      <c r="CX14" s="506"/>
      <c r="CY14" s="506"/>
      <c r="CZ14" s="506"/>
      <c r="DA14" s="507"/>
      <c r="DB14" s="505" t="s">
        <v>138</v>
      </c>
      <c r="DC14" s="506"/>
      <c r="DD14" s="506"/>
      <c r="DE14" s="506"/>
      <c r="DF14" s="506"/>
      <c r="DG14" s="506"/>
      <c r="DH14" s="506"/>
      <c r="DI14" s="507"/>
    </row>
    <row r="15" spans="1:119" ht="18.75" customHeight="1" x14ac:dyDescent="0.15">
      <c r="A15" s="181"/>
      <c r="B15" s="470"/>
      <c r="C15" s="471"/>
      <c r="D15" s="471"/>
      <c r="E15" s="471"/>
      <c r="F15" s="471"/>
      <c r="G15" s="471"/>
      <c r="H15" s="471"/>
      <c r="I15" s="471"/>
      <c r="J15" s="471"/>
      <c r="K15" s="472"/>
      <c r="L15" s="190"/>
      <c r="M15" s="498" t="s">
        <v>139</v>
      </c>
      <c r="N15" s="499"/>
      <c r="O15" s="499"/>
      <c r="P15" s="499"/>
      <c r="Q15" s="500"/>
      <c r="R15" s="491">
        <v>770775</v>
      </c>
      <c r="S15" s="492"/>
      <c r="T15" s="492"/>
      <c r="U15" s="492"/>
      <c r="V15" s="493"/>
      <c r="W15" s="423" t="s">
        <v>147</v>
      </c>
      <c r="X15" s="424"/>
      <c r="Y15" s="424"/>
      <c r="Z15" s="424"/>
      <c r="AA15" s="424"/>
      <c r="AB15" s="414"/>
      <c r="AC15" s="458">
        <v>134995</v>
      </c>
      <c r="AD15" s="459"/>
      <c r="AE15" s="459"/>
      <c r="AF15" s="459"/>
      <c r="AG15" s="501"/>
      <c r="AH15" s="458">
        <v>134582</v>
      </c>
      <c r="AI15" s="459"/>
      <c r="AJ15" s="459"/>
      <c r="AK15" s="459"/>
      <c r="AL15" s="460"/>
      <c r="AM15" s="436"/>
      <c r="AN15" s="437"/>
      <c r="AO15" s="437"/>
      <c r="AP15" s="437"/>
      <c r="AQ15" s="437"/>
      <c r="AR15" s="437"/>
      <c r="AS15" s="437"/>
      <c r="AT15" s="438"/>
      <c r="AU15" s="439"/>
      <c r="AV15" s="440"/>
      <c r="AW15" s="440"/>
      <c r="AX15" s="440"/>
      <c r="AY15" s="367" t="s">
        <v>148</v>
      </c>
      <c r="AZ15" s="368"/>
      <c r="BA15" s="368"/>
      <c r="BB15" s="368"/>
      <c r="BC15" s="368"/>
      <c r="BD15" s="368"/>
      <c r="BE15" s="368"/>
      <c r="BF15" s="368"/>
      <c r="BG15" s="368"/>
      <c r="BH15" s="368"/>
      <c r="BI15" s="368"/>
      <c r="BJ15" s="368"/>
      <c r="BK15" s="368"/>
      <c r="BL15" s="368"/>
      <c r="BM15" s="369"/>
      <c r="BN15" s="370">
        <v>139447030</v>
      </c>
      <c r="BO15" s="371"/>
      <c r="BP15" s="371"/>
      <c r="BQ15" s="371"/>
      <c r="BR15" s="371"/>
      <c r="BS15" s="371"/>
      <c r="BT15" s="371"/>
      <c r="BU15" s="372"/>
      <c r="BV15" s="370">
        <v>134664083</v>
      </c>
      <c r="BW15" s="371"/>
      <c r="BX15" s="371"/>
      <c r="BY15" s="371"/>
      <c r="BZ15" s="371"/>
      <c r="CA15" s="371"/>
      <c r="CB15" s="371"/>
      <c r="CC15" s="372"/>
      <c r="CD15" s="508" t="s">
        <v>149</v>
      </c>
      <c r="CE15" s="509"/>
      <c r="CF15" s="509"/>
      <c r="CG15" s="509"/>
      <c r="CH15" s="509"/>
      <c r="CI15" s="509"/>
      <c r="CJ15" s="509"/>
      <c r="CK15" s="509"/>
      <c r="CL15" s="509"/>
      <c r="CM15" s="509"/>
      <c r="CN15" s="509"/>
      <c r="CO15" s="509"/>
      <c r="CP15" s="509"/>
      <c r="CQ15" s="509"/>
      <c r="CR15" s="509"/>
      <c r="CS15" s="510"/>
      <c r="CT15" s="191"/>
      <c r="CU15" s="192"/>
      <c r="CV15" s="192"/>
      <c r="CW15" s="192"/>
      <c r="CX15" s="192"/>
      <c r="CY15" s="192"/>
      <c r="CZ15" s="192"/>
      <c r="DA15" s="193"/>
      <c r="DB15" s="191"/>
      <c r="DC15" s="192"/>
      <c r="DD15" s="192"/>
      <c r="DE15" s="192"/>
      <c r="DF15" s="192"/>
      <c r="DG15" s="192"/>
      <c r="DH15" s="192"/>
      <c r="DI15" s="193"/>
    </row>
    <row r="16" spans="1:119" ht="18.75" customHeight="1" x14ac:dyDescent="0.15">
      <c r="A16" s="181"/>
      <c r="B16" s="470"/>
      <c r="C16" s="471"/>
      <c r="D16" s="471"/>
      <c r="E16" s="471"/>
      <c r="F16" s="471"/>
      <c r="G16" s="471"/>
      <c r="H16" s="471"/>
      <c r="I16" s="471"/>
      <c r="J16" s="471"/>
      <c r="K16" s="472"/>
      <c r="L16" s="488" t="s">
        <v>150</v>
      </c>
      <c r="M16" s="511"/>
      <c r="N16" s="511"/>
      <c r="O16" s="511"/>
      <c r="P16" s="511"/>
      <c r="Q16" s="512"/>
      <c r="R16" s="513" t="s">
        <v>151</v>
      </c>
      <c r="S16" s="514"/>
      <c r="T16" s="514"/>
      <c r="U16" s="514"/>
      <c r="V16" s="515"/>
      <c r="W16" s="397"/>
      <c r="X16" s="398"/>
      <c r="Y16" s="398"/>
      <c r="Z16" s="398"/>
      <c r="AA16" s="398"/>
      <c r="AB16" s="387"/>
      <c r="AC16" s="494">
        <v>33.9</v>
      </c>
      <c r="AD16" s="495"/>
      <c r="AE16" s="495"/>
      <c r="AF16" s="495"/>
      <c r="AG16" s="496"/>
      <c r="AH16" s="494">
        <v>34.4</v>
      </c>
      <c r="AI16" s="495"/>
      <c r="AJ16" s="495"/>
      <c r="AK16" s="495"/>
      <c r="AL16" s="497"/>
      <c r="AM16" s="436"/>
      <c r="AN16" s="437"/>
      <c r="AO16" s="437"/>
      <c r="AP16" s="437"/>
      <c r="AQ16" s="437"/>
      <c r="AR16" s="437"/>
      <c r="AS16" s="437"/>
      <c r="AT16" s="438"/>
      <c r="AU16" s="439"/>
      <c r="AV16" s="440"/>
      <c r="AW16" s="440"/>
      <c r="AX16" s="440"/>
      <c r="AY16" s="441" t="s">
        <v>152</v>
      </c>
      <c r="AZ16" s="442"/>
      <c r="BA16" s="442"/>
      <c r="BB16" s="442"/>
      <c r="BC16" s="442"/>
      <c r="BD16" s="442"/>
      <c r="BE16" s="442"/>
      <c r="BF16" s="442"/>
      <c r="BG16" s="442"/>
      <c r="BH16" s="442"/>
      <c r="BI16" s="442"/>
      <c r="BJ16" s="442"/>
      <c r="BK16" s="442"/>
      <c r="BL16" s="442"/>
      <c r="BM16" s="443"/>
      <c r="BN16" s="407">
        <v>170055622</v>
      </c>
      <c r="BO16" s="408"/>
      <c r="BP16" s="408"/>
      <c r="BQ16" s="408"/>
      <c r="BR16" s="408"/>
      <c r="BS16" s="408"/>
      <c r="BT16" s="408"/>
      <c r="BU16" s="409"/>
      <c r="BV16" s="407">
        <v>167258155</v>
      </c>
      <c r="BW16" s="408"/>
      <c r="BX16" s="408"/>
      <c r="BY16" s="408"/>
      <c r="BZ16" s="408"/>
      <c r="CA16" s="408"/>
      <c r="CB16" s="408"/>
      <c r="CC16" s="409"/>
      <c r="CD16" s="194"/>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
      <c r="A17" s="181"/>
      <c r="B17" s="473"/>
      <c r="C17" s="474"/>
      <c r="D17" s="474"/>
      <c r="E17" s="474"/>
      <c r="F17" s="474"/>
      <c r="G17" s="474"/>
      <c r="H17" s="474"/>
      <c r="I17" s="474"/>
      <c r="J17" s="474"/>
      <c r="K17" s="475"/>
      <c r="L17" s="195"/>
      <c r="M17" s="518" t="s">
        <v>153</v>
      </c>
      <c r="N17" s="519"/>
      <c r="O17" s="519"/>
      <c r="P17" s="519"/>
      <c r="Q17" s="520"/>
      <c r="R17" s="513" t="s">
        <v>154</v>
      </c>
      <c r="S17" s="514"/>
      <c r="T17" s="514"/>
      <c r="U17" s="514"/>
      <c r="V17" s="515"/>
      <c r="W17" s="423" t="s">
        <v>155</v>
      </c>
      <c r="X17" s="424"/>
      <c r="Y17" s="424"/>
      <c r="Z17" s="424"/>
      <c r="AA17" s="424"/>
      <c r="AB17" s="414"/>
      <c r="AC17" s="458">
        <v>249229</v>
      </c>
      <c r="AD17" s="459"/>
      <c r="AE17" s="459"/>
      <c r="AF17" s="459"/>
      <c r="AG17" s="501"/>
      <c r="AH17" s="458">
        <v>240799</v>
      </c>
      <c r="AI17" s="459"/>
      <c r="AJ17" s="459"/>
      <c r="AK17" s="459"/>
      <c r="AL17" s="460"/>
      <c r="AM17" s="436"/>
      <c r="AN17" s="437"/>
      <c r="AO17" s="437"/>
      <c r="AP17" s="437"/>
      <c r="AQ17" s="437"/>
      <c r="AR17" s="437"/>
      <c r="AS17" s="437"/>
      <c r="AT17" s="438"/>
      <c r="AU17" s="439"/>
      <c r="AV17" s="440"/>
      <c r="AW17" s="440"/>
      <c r="AX17" s="440"/>
      <c r="AY17" s="441" t="s">
        <v>156</v>
      </c>
      <c r="AZ17" s="442"/>
      <c r="BA17" s="442"/>
      <c r="BB17" s="442"/>
      <c r="BC17" s="442"/>
      <c r="BD17" s="442"/>
      <c r="BE17" s="442"/>
      <c r="BF17" s="442"/>
      <c r="BG17" s="442"/>
      <c r="BH17" s="442"/>
      <c r="BI17" s="442"/>
      <c r="BJ17" s="442"/>
      <c r="BK17" s="442"/>
      <c r="BL17" s="442"/>
      <c r="BM17" s="443"/>
      <c r="BN17" s="407">
        <v>173334872</v>
      </c>
      <c r="BO17" s="408"/>
      <c r="BP17" s="408"/>
      <c r="BQ17" s="408"/>
      <c r="BR17" s="408"/>
      <c r="BS17" s="408"/>
      <c r="BT17" s="408"/>
      <c r="BU17" s="409"/>
      <c r="BV17" s="407">
        <v>167390917</v>
      </c>
      <c r="BW17" s="408"/>
      <c r="BX17" s="408"/>
      <c r="BY17" s="408"/>
      <c r="BZ17" s="408"/>
      <c r="CA17" s="408"/>
      <c r="CB17" s="408"/>
      <c r="CC17" s="409"/>
      <c r="CD17" s="194"/>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
      <c r="A18" s="181"/>
      <c r="B18" s="529" t="s">
        <v>157</v>
      </c>
      <c r="C18" s="450"/>
      <c r="D18" s="450"/>
      <c r="E18" s="530"/>
      <c r="F18" s="530"/>
      <c r="G18" s="530"/>
      <c r="H18" s="530"/>
      <c r="I18" s="530"/>
      <c r="J18" s="530"/>
      <c r="K18" s="530"/>
      <c r="L18" s="531">
        <v>1558.06</v>
      </c>
      <c r="M18" s="531"/>
      <c r="N18" s="531"/>
      <c r="O18" s="531"/>
      <c r="P18" s="531"/>
      <c r="Q18" s="531"/>
      <c r="R18" s="532"/>
      <c r="S18" s="532"/>
      <c r="T18" s="532"/>
      <c r="U18" s="532"/>
      <c r="V18" s="533"/>
      <c r="W18" s="425"/>
      <c r="X18" s="426"/>
      <c r="Y18" s="426"/>
      <c r="Z18" s="426"/>
      <c r="AA18" s="426"/>
      <c r="AB18" s="417"/>
      <c r="AC18" s="534">
        <v>62.6</v>
      </c>
      <c r="AD18" s="535"/>
      <c r="AE18" s="535"/>
      <c r="AF18" s="535"/>
      <c r="AG18" s="536"/>
      <c r="AH18" s="534">
        <v>61.6</v>
      </c>
      <c r="AI18" s="535"/>
      <c r="AJ18" s="535"/>
      <c r="AK18" s="535"/>
      <c r="AL18" s="537"/>
      <c r="AM18" s="436"/>
      <c r="AN18" s="437"/>
      <c r="AO18" s="437"/>
      <c r="AP18" s="437"/>
      <c r="AQ18" s="437"/>
      <c r="AR18" s="437"/>
      <c r="AS18" s="437"/>
      <c r="AT18" s="438"/>
      <c r="AU18" s="439"/>
      <c r="AV18" s="440"/>
      <c r="AW18" s="440"/>
      <c r="AX18" s="440"/>
      <c r="AY18" s="441" t="s">
        <v>158</v>
      </c>
      <c r="AZ18" s="442"/>
      <c r="BA18" s="442"/>
      <c r="BB18" s="442"/>
      <c r="BC18" s="442"/>
      <c r="BD18" s="442"/>
      <c r="BE18" s="442"/>
      <c r="BF18" s="442"/>
      <c r="BG18" s="442"/>
      <c r="BH18" s="442"/>
      <c r="BI18" s="442"/>
      <c r="BJ18" s="442"/>
      <c r="BK18" s="442"/>
      <c r="BL18" s="442"/>
      <c r="BM18" s="443"/>
      <c r="BN18" s="407">
        <v>203576549</v>
      </c>
      <c r="BO18" s="408"/>
      <c r="BP18" s="408"/>
      <c r="BQ18" s="408"/>
      <c r="BR18" s="408"/>
      <c r="BS18" s="408"/>
      <c r="BT18" s="408"/>
      <c r="BU18" s="409"/>
      <c r="BV18" s="407">
        <v>201877224</v>
      </c>
      <c r="BW18" s="408"/>
      <c r="BX18" s="408"/>
      <c r="BY18" s="408"/>
      <c r="BZ18" s="408"/>
      <c r="CA18" s="408"/>
      <c r="CB18" s="408"/>
      <c r="CC18" s="409"/>
      <c r="CD18" s="194"/>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
      <c r="A19" s="181"/>
      <c r="B19" s="529" t="s">
        <v>159</v>
      </c>
      <c r="C19" s="450"/>
      <c r="D19" s="450"/>
      <c r="E19" s="530"/>
      <c r="F19" s="530"/>
      <c r="G19" s="530"/>
      <c r="H19" s="530"/>
      <c r="I19" s="530"/>
      <c r="J19" s="530"/>
      <c r="K19" s="530"/>
      <c r="L19" s="538">
        <v>508</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160</v>
      </c>
      <c r="AZ19" s="442"/>
      <c r="BA19" s="442"/>
      <c r="BB19" s="442"/>
      <c r="BC19" s="442"/>
      <c r="BD19" s="442"/>
      <c r="BE19" s="442"/>
      <c r="BF19" s="442"/>
      <c r="BG19" s="442"/>
      <c r="BH19" s="442"/>
      <c r="BI19" s="442"/>
      <c r="BJ19" s="442"/>
      <c r="BK19" s="442"/>
      <c r="BL19" s="442"/>
      <c r="BM19" s="443"/>
      <c r="BN19" s="407">
        <v>263091487</v>
      </c>
      <c r="BO19" s="408"/>
      <c r="BP19" s="408"/>
      <c r="BQ19" s="408"/>
      <c r="BR19" s="408"/>
      <c r="BS19" s="408"/>
      <c r="BT19" s="408"/>
      <c r="BU19" s="409"/>
      <c r="BV19" s="407">
        <v>262468552</v>
      </c>
      <c r="BW19" s="408"/>
      <c r="BX19" s="408"/>
      <c r="BY19" s="408"/>
      <c r="BZ19" s="408"/>
      <c r="CA19" s="408"/>
      <c r="CB19" s="408"/>
      <c r="CC19" s="409"/>
      <c r="CD19" s="194"/>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
      <c r="A20" s="181"/>
      <c r="B20" s="529" t="s">
        <v>161</v>
      </c>
      <c r="C20" s="450"/>
      <c r="D20" s="450"/>
      <c r="E20" s="530"/>
      <c r="F20" s="530"/>
      <c r="G20" s="530"/>
      <c r="H20" s="530"/>
      <c r="I20" s="530"/>
      <c r="J20" s="530"/>
      <c r="K20" s="530"/>
      <c r="L20" s="538">
        <v>320749</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94"/>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
      <c r="A21" s="181"/>
      <c r="B21" s="547" t="s">
        <v>162</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94"/>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15">
      <c r="A22" s="181"/>
      <c r="B22" s="577" t="s">
        <v>163</v>
      </c>
      <c r="C22" s="551"/>
      <c r="D22" s="552"/>
      <c r="E22" s="419" t="s">
        <v>1</v>
      </c>
      <c r="F22" s="424"/>
      <c r="G22" s="424"/>
      <c r="H22" s="424"/>
      <c r="I22" s="424"/>
      <c r="J22" s="424"/>
      <c r="K22" s="414"/>
      <c r="L22" s="419" t="s">
        <v>164</v>
      </c>
      <c r="M22" s="424"/>
      <c r="N22" s="424"/>
      <c r="O22" s="424"/>
      <c r="P22" s="414"/>
      <c r="Q22" s="582" t="s">
        <v>165</v>
      </c>
      <c r="R22" s="583"/>
      <c r="S22" s="583"/>
      <c r="T22" s="583"/>
      <c r="U22" s="583"/>
      <c r="V22" s="584"/>
      <c r="W22" s="550" t="s">
        <v>166</v>
      </c>
      <c r="X22" s="551"/>
      <c r="Y22" s="552"/>
      <c r="Z22" s="419" t="s">
        <v>1</v>
      </c>
      <c r="AA22" s="424"/>
      <c r="AB22" s="424"/>
      <c r="AC22" s="424"/>
      <c r="AD22" s="424"/>
      <c r="AE22" s="424"/>
      <c r="AF22" s="424"/>
      <c r="AG22" s="414"/>
      <c r="AH22" s="588" t="s">
        <v>167</v>
      </c>
      <c r="AI22" s="424"/>
      <c r="AJ22" s="424"/>
      <c r="AK22" s="424"/>
      <c r="AL22" s="414"/>
      <c r="AM22" s="588" t="s">
        <v>168</v>
      </c>
      <c r="AN22" s="589"/>
      <c r="AO22" s="589"/>
      <c r="AP22" s="589"/>
      <c r="AQ22" s="589"/>
      <c r="AR22" s="590"/>
      <c r="AS22" s="582" t="s">
        <v>165</v>
      </c>
      <c r="AT22" s="583"/>
      <c r="AU22" s="583"/>
      <c r="AV22" s="583"/>
      <c r="AW22" s="583"/>
      <c r="AX22" s="594"/>
      <c r="AY22" s="367" t="s">
        <v>169</v>
      </c>
      <c r="AZ22" s="368"/>
      <c r="BA22" s="368"/>
      <c r="BB22" s="368"/>
      <c r="BC22" s="368"/>
      <c r="BD22" s="368"/>
      <c r="BE22" s="368"/>
      <c r="BF22" s="368"/>
      <c r="BG22" s="368"/>
      <c r="BH22" s="368"/>
      <c r="BI22" s="368"/>
      <c r="BJ22" s="368"/>
      <c r="BK22" s="368"/>
      <c r="BL22" s="368"/>
      <c r="BM22" s="369"/>
      <c r="BN22" s="370">
        <v>249257808</v>
      </c>
      <c r="BO22" s="371"/>
      <c r="BP22" s="371"/>
      <c r="BQ22" s="371"/>
      <c r="BR22" s="371"/>
      <c r="BS22" s="371"/>
      <c r="BT22" s="371"/>
      <c r="BU22" s="372"/>
      <c r="BV22" s="370">
        <v>249445630</v>
      </c>
      <c r="BW22" s="371"/>
      <c r="BX22" s="371"/>
      <c r="BY22" s="371"/>
      <c r="BZ22" s="371"/>
      <c r="CA22" s="371"/>
      <c r="CB22" s="371"/>
      <c r="CC22" s="372"/>
      <c r="CD22" s="194"/>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15">
      <c r="A23" s="181"/>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170</v>
      </c>
      <c r="AZ23" s="442"/>
      <c r="BA23" s="442"/>
      <c r="BB23" s="442"/>
      <c r="BC23" s="442"/>
      <c r="BD23" s="442"/>
      <c r="BE23" s="442"/>
      <c r="BF23" s="442"/>
      <c r="BG23" s="442"/>
      <c r="BH23" s="442"/>
      <c r="BI23" s="442"/>
      <c r="BJ23" s="442"/>
      <c r="BK23" s="442"/>
      <c r="BL23" s="442"/>
      <c r="BM23" s="443"/>
      <c r="BN23" s="407">
        <v>46568597</v>
      </c>
      <c r="BO23" s="408"/>
      <c r="BP23" s="408"/>
      <c r="BQ23" s="408"/>
      <c r="BR23" s="408"/>
      <c r="BS23" s="408"/>
      <c r="BT23" s="408"/>
      <c r="BU23" s="409"/>
      <c r="BV23" s="407">
        <v>49627784</v>
      </c>
      <c r="BW23" s="408"/>
      <c r="BX23" s="408"/>
      <c r="BY23" s="408"/>
      <c r="BZ23" s="408"/>
      <c r="CA23" s="408"/>
      <c r="CB23" s="408"/>
      <c r="CC23" s="409"/>
      <c r="CD23" s="194"/>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
      <c r="A24" s="181"/>
      <c r="B24" s="578"/>
      <c r="C24" s="554"/>
      <c r="D24" s="555"/>
      <c r="E24" s="457" t="s">
        <v>171</v>
      </c>
      <c r="F24" s="437"/>
      <c r="G24" s="437"/>
      <c r="H24" s="437"/>
      <c r="I24" s="437"/>
      <c r="J24" s="437"/>
      <c r="K24" s="438"/>
      <c r="L24" s="458">
        <v>1</v>
      </c>
      <c r="M24" s="459"/>
      <c r="N24" s="459"/>
      <c r="O24" s="459"/>
      <c r="P24" s="501"/>
      <c r="Q24" s="458">
        <v>12770</v>
      </c>
      <c r="R24" s="459"/>
      <c r="S24" s="459"/>
      <c r="T24" s="459"/>
      <c r="U24" s="459"/>
      <c r="V24" s="501"/>
      <c r="W24" s="553"/>
      <c r="X24" s="554"/>
      <c r="Y24" s="555"/>
      <c r="Z24" s="457" t="s">
        <v>172</v>
      </c>
      <c r="AA24" s="437"/>
      <c r="AB24" s="437"/>
      <c r="AC24" s="437"/>
      <c r="AD24" s="437"/>
      <c r="AE24" s="437"/>
      <c r="AF24" s="437"/>
      <c r="AG24" s="438"/>
      <c r="AH24" s="458">
        <v>4434</v>
      </c>
      <c r="AI24" s="459"/>
      <c r="AJ24" s="459"/>
      <c r="AK24" s="459"/>
      <c r="AL24" s="501"/>
      <c r="AM24" s="458">
        <v>14388330</v>
      </c>
      <c r="AN24" s="459"/>
      <c r="AO24" s="459"/>
      <c r="AP24" s="459"/>
      <c r="AQ24" s="459"/>
      <c r="AR24" s="501"/>
      <c r="AS24" s="458">
        <v>3245</v>
      </c>
      <c r="AT24" s="459"/>
      <c r="AU24" s="459"/>
      <c r="AV24" s="459"/>
      <c r="AW24" s="459"/>
      <c r="AX24" s="460"/>
      <c r="AY24" s="523" t="s">
        <v>173</v>
      </c>
      <c r="AZ24" s="524"/>
      <c r="BA24" s="524"/>
      <c r="BB24" s="524"/>
      <c r="BC24" s="524"/>
      <c r="BD24" s="524"/>
      <c r="BE24" s="524"/>
      <c r="BF24" s="524"/>
      <c r="BG24" s="524"/>
      <c r="BH24" s="524"/>
      <c r="BI24" s="524"/>
      <c r="BJ24" s="524"/>
      <c r="BK24" s="524"/>
      <c r="BL24" s="524"/>
      <c r="BM24" s="525"/>
      <c r="BN24" s="407">
        <v>113807769</v>
      </c>
      <c r="BO24" s="408"/>
      <c r="BP24" s="408"/>
      <c r="BQ24" s="408"/>
      <c r="BR24" s="408"/>
      <c r="BS24" s="408"/>
      <c r="BT24" s="408"/>
      <c r="BU24" s="409"/>
      <c r="BV24" s="407">
        <v>111298074</v>
      </c>
      <c r="BW24" s="408"/>
      <c r="BX24" s="408"/>
      <c r="BY24" s="408"/>
      <c r="BZ24" s="408"/>
      <c r="CA24" s="408"/>
      <c r="CB24" s="408"/>
      <c r="CC24" s="409"/>
      <c r="CD24" s="194"/>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15">
      <c r="A25" s="181"/>
      <c r="B25" s="578"/>
      <c r="C25" s="554"/>
      <c r="D25" s="555"/>
      <c r="E25" s="457" t="s">
        <v>174</v>
      </c>
      <c r="F25" s="437"/>
      <c r="G25" s="437"/>
      <c r="H25" s="437"/>
      <c r="I25" s="437"/>
      <c r="J25" s="437"/>
      <c r="K25" s="438"/>
      <c r="L25" s="458">
        <v>3</v>
      </c>
      <c r="M25" s="459"/>
      <c r="N25" s="459"/>
      <c r="O25" s="459"/>
      <c r="P25" s="501"/>
      <c r="Q25" s="458">
        <v>9280</v>
      </c>
      <c r="R25" s="459"/>
      <c r="S25" s="459"/>
      <c r="T25" s="459"/>
      <c r="U25" s="459"/>
      <c r="V25" s="501"/>
      <c r="W25" s="553"/>
      <c r="X25" s="554"/>
      <c r="Y25" s="555"/>
      <c r="Z25" s="457" t="s">
        <v>175</v>
      </c>
      <c r="AA25" s="437"/>
      <c r="AB25" s="437"/>
      <c r="AC25" s="437"/>
      <c r="AD25" s="437"/>
      <c r="AE25" s="437"/>
      <c r="AF25" s="437"/>
      <c r="AG25" s="438"/>
      <c r="AH25" s="458">
        <v>888</v>
      </c>
      <c r="AI25" s="459"/>
      <c r="AJ25" s="459"/>
      <c r="AK25" s="459"/>
      <c r="AL25" s="501"/>
      <c r="AM25" s="458">
        <v>2782992</v>
      </c>
      <c r="AN25" s="459"/>
      <c r="AO25" s="459"/>
      <c r="AP25" s="459"/>
      <c r="AQ25" s="459"/>
      <c r="AR25" s="501"/>
      <c r="AS25" s="458">
        <v>3134</v>
      </c>
      <c r="AT25" s="459"/>
      <c r="AU25" s="459"/>
      <c r="AV25" s="459"/>
      <c r="AW25" s="459"/>
      <c r="AX25" s="460"/>
      <c r="AY25" s="367" t="s">
        <v>176</v>
      </c>
      <c r="AZ25" s="368"/>
      <c r="BA25" s="368"/>
      <c r="BB25" s="368"/>
      <c r="BC25" s="368"/>
      <c r="BD25" s="368"/>
      <c r="BE25" s="368"/>
      <c r="BF25" s="368"/>
      <c r="BG25" s="368"/>
      <c r="BH25" s="368"/>
      <c r="BI25" s="368"/>
      <c r="BJ25" s="368"/>
      <c r="BK25" s="368"/>
      <c r="BL25" s="368"/>
      <c r="BM25" s="369"/>
      <c r="BN25" s="370">
        <v>122787056</v>
      </c>
      <c r="BO25" s="371"/>
      <c r="BP25" s="371"/>
      <c r="BQ25" s="371"/>
      <c r="BR25" s="371"/>
      <c r="BS25" s="371"/>
      <c r="BT25" s="371"/>
      <c r="BU25" s="372"/>
      <c r="BV25" s="370">
        <v>133987107</v>
      </c>
      <c r="BW25" s="371"/>
      <c r="BX25" s="371"/>
      <c r="BY25" s="371"/>
      <c r="BZ25" s="371"/>
      <c r="CA25" s="371"/>
      <c r="CB25" s="371"/>
      <c r="CC25" s="372"/>
      <c r="CD25" s="194"/>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15">
      <c r="A26" s="181"/>
      <c r="B26" s="578"/>
      <c r="C26" s="554"/>
      <c r="D26" s="555"/>
      <c r="E26" s="457" t="s">
        <v>177</v>
      </c>
      <c r="F26" s="437"/>
      <c r="G26" s="437"/>
      <c r="H26" s="437"/>
      <c r="I26" s="437"/>
      <c r="J26" s="437"/>
      <c r="K26" s="438"/>
      <c r="L26" s="458">
        <v>1</v>
      </c>
      <c r="M26" s="459"/>
      <c r="N26" s="459"/>
      <c r="O26" s="459"/>
      <c r="P26" s="501"/>
      <c r="Q26" s="458">
        <v>7660</v>
      </c>
      <c r="R26" s="459"/>
      <c r="S26" s="459"/>
      <c r="T26" s="459"/>
      <c r="U26" s="459"/>
      <c r="V26" s="501"/>
      <c r="W26" s="553"/>
      <c r="X26" s="554"/>
      <c r="Y26" s="555"/>
      <c r="Z26" s="457" t="s">
        <v>178</v>
      </c>
      <c r="AA26" s="559"/>
      <c r="AB26" s="559"/>
      <c r="AC26" s="559"/>
      <c r="AD26" s="559"/>
      <c r="AE26" s="559"/>
      <c r="AF26" s="559"/>
      <c r="AG26" s="560"/>
      <c r="AH26" s="458">
        <v>175</v>
      </c>
      <c r="AI26" s="459"/>
      <c r="AJ26" s="459"/>
      <c r="AK26" s="459"/>
      <c r="AL26" s="501"/>
      <c r="AM26" s="458">
        <v>624400</v>
      </c>
      <c r="AN26" s="459"/>
      <c r="AO26" s="459"/>
      <c r="AP26" s="459"/>
      <c r="AQ26" s="459"/>
      <c r="AR26" s="501"/>
      <c r="AS26" s="458">
        <v>3568</v>
      </c>
      <c r="AT26" s="459"/>
      <c r="AU26" s="459"/>
      <c r="AV26" s="459"/>
      <c r="AW26" s="459"/>
      <c r="AX26" s="460"/>
      <c r="AY26" s="410" t="s">
        <v>179</v>
      </c>
      <c r="AZ26" s="411"/>
      <c r="BA26" s="411"/>
      <c r="BB26" s="411"/>
      <c r="BC26" s="411"/>
      <c r="BD26" s="411"/>
      <c r="BE26" s="411"/>
      <c r="BF26" s="411"/>
      <c r="BG26" s="411"/>
      <c r="BH26" s="411"/>
      <c r="BI26" s="411"/>
      <c r="BJ26" s="411"/>
      <c r="BK26" s="411"/>
      <c r="BL26" s="411"/>
      <c r="BM26" s="412"/>
      <c r="BN26" s="407">
        <v>3266260</v>
      </c>
      <c r="BO26" s="408"/>
      <c r="BP26" s="408"/>
      <c r="BQ26" s="408"/>
      <c r="BR26" s="408"/>
      <c r="BS26" s="408"/>
      <c r="BT26" s="408"/>
      <c r="BU26" s="409"/>
      <c r="BV26" s="407">
        <v>3423318</v>
      </c>
      <c r="BW26" s="408"/>
      <c r="BX26" s="408"/>
      <c r="BY26" s="408"/>
      <c r="BZ26" s="408"/>
      <c r="CA26" s="408"/>
      <c r="CB26" s="408"/>
      <c r="CC26" s="409"/>
      <c r="CD26" s="194"/>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
      <c r="A27" s="181"/>
      <c r="B27" s="578"/>
      <c r="C27" s="554"/>
      <c r="D27" s="555"/>
      <c r="E27" s="457" t="s">
        <v>180</v>
      </c>
      <c r="F27" s="437"/>
      <c r="G27" s="437"/>
      <c r="H27" s="437"/>
      <c r="I27" s="437"/>
      <c r="J27" s="437"/>
      <c r="K27" s="438"/>
      <c r="L27" s="458">
        <v>1</v>
      </c>
      <c r="M27" s="459"/>
      <c r="N27" s="459"/>
      <c r="O27" s="459"/>
      <c r="P27" s="501"/>
      <c r="Q27" s="458">
        <v>8030</v>
      </c>
      <c r="R27" s="459"/>
      <c r="S27" s="459"/>
      <c r="T27" s="459"/>
      <c r="U27" s="459"/>
      <c r="V27" s="501"/>
      <c r="W27" s="553"/>
      <c r="X27" s="554"/>
      <c r="Y27" s="555"/>
      <c r="Z27" s="457" t="s">
        <v>181</v>
      </c>
      <c r="AA27" s="437"/>
      <c r="AB27" s="437"/>
      <c r="AC27" s="437"/>
      <c r="AD27" s="437"/>
      <c r="AE27" s="437"/>
      <c r="AF27" s="437"/>
      <c r="AG27" s="438"/>
      <c r="AH27" s="458">
        <v>3952</v>
      </c>
      <c r="AI27" s="459"/>
      <c r="AJ27" s="459"/>
      <c r="AK27" s="459"/>
      <c r="AL27" s="501"/>
      <c r="AM27" s="458">
        <v>14092692</v>
      </c>
      <c r="AN27" s="459"/>
      <c r="AO27" s="459"/>
      <c r="AP27" s="459"/>
      <c r="AQ27" s="459"/>
      <c r="AR27" s="501"/>
      <c r="AS27" s="458">
        <v>3566</v>
      </c>
      <c r="AT27" s="459"/>
      <c r="AU27" s="459"/>
      <c r="AV27" s="459"/>
      <c r="AW27" s="459"/>
      <c r="AX27" s="460"/>
      <c r="AY27" s="502" t="s">
        <v>182</v>
      </c>
      <c r="AZ27" s="503"/>
      <c r="BA27" s="503"/>
      <c r="BB27" s="503"/>
      <c r="BC27" s="503"/>
      <c r="BD27" s="503"/>
      <c r="BE27" s="503"/>
      <c r="BF27" s="503"/>
      <c r="BG27" s="503"/>
      <c r="BH27" s="503"/>
      <c r="BI27" s="503"/>
      <c r="BJ27" s="503"/>
      <c r="BK27" s="503"/>
      <c r="BL27" s="503"/>
      <c r="BM27" s="504"/>
      <c r="BN27" s="526">
        <v>1008960</v>
      </c>
      <c r="BO27" s="527"/>
      <c r="BP27" s="527"/>
      <c r="BQ27" s="527"/>
      <c r="BR27" s="527"/>
      <c r="BS27" s="527"/>
      <c r="BT27" s="527"/>
      <c r="BU27" s="528"/>
      <c r="BV27" s="526">
        <v>1008570</v>
      </c>
      <c r="BW27" s="527"/>
      <c r="BX27" s="527"/>
      <c r="BY27" s="527"/>
      <c r="BZ27" s="527"/>
      <c r="CA27" s="527"/>
      <c r="CB27" s="527"/>
      <c r="CC27" s="528"/>
      <c r="CD27" s="196"/>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15">
      <c r="A28" s="181"/>
      <c r="B28" s="578"/>
      <c r="C28" s="554"/>
      <c r="D28" s="555"/>
      <c r="E28" s="457" t="s">
        <v>183</v>
      </c>
      <c r="F28" s="437"/>
      <c r="G28" s="437"/>
      <c r="H28" s="437"/>
      <c r="I28" s="437"/>
      <c r="J28" s="437"/>
      <c r="K28" s="438"/>
      <c r="L28" s="458">
        <v>1</v>
      </c>
      <c r="M28" s="459"/>
      <c r="N28" s="459"/>
      <c r="O28" s="459"/>
      <c r="P28" s="501"/>
      <c r="Q28" s="458">
        <v>7170</v>
      </c>
      <c r="R28" s="459"/>
      <c r="S28" s="459"/>
      <c r="T28" s="459"/>
      <c r="U28" s="459"/>
      <c r="V28" s="501"/>
      <c r="W28" s="553"/>
      <c r="X28" s="554"/>
      <c r="Y28" s="555"/>
      <c r="Z28" s="457" t="s">
        <v>184</v>
      </c>
      <c r="AA28" s="437"/>
      <c r="AB28" s="437"/>
      <c r="AC28" s="437"/>
      <c r="AD28" s="437"/>
      <c r="AE28" s="437"/>
      <c r="AF28" s="437"/>
      <c r="AG28" s="438"/>
      <c r="AH28" s="458">
        <v>295</v>
      </c>
      <c r="AI28" s="459"/>
      <c r="AJ28" s="459"/>
      <c r="AK28" s="459"/>
      <c r="AL28" s="501"/>
      <c r="AM28" s="458">
        <v>885885</v>
      </c>
      <c r="AN28" s="459"/>
      <c r="AO28" s="459"/>
      <c r="AP28" s="459"/>
      <c r="AQ28" s="459"/>
      <c r="AR28" s="501"/>
      <c r="AS28" s="458">
        <v>3003</v>
      </c>
      <c r="AT28" s="459"/>
      <c r="AU28" s="459"/>
      <c r="AV28" s="459"/>
      <c r="AW28" s="459"/>
      <c r="AX28" s="460"/>
      <c r="AY28" s="561" t="s">
        <v>185</v>
      </c>
      <c r="AZ28" s="562"/>
      <c r="BA28" s="562"/>
      <c r="BB28" s="563"/>
      <c r="BC28" s="367" t="s">
        <v>50</v>
      </c>
      <c r="BD28" s="368"/>
      <c r="BE28" s="368"/>
      <c r="BF28" s="368"/>
      <c r="BG28" s="368"/>
      <c r="BH28" s="368"/>
      <c r="BI28" s="368"/>
      <c r="BJ28" s="368"/>
      <c r="BK28" s="368"/>
      <c r="BL28" s="368"/>
      <c r="BM28" s="369"/>
      <c r="BN28" s="370">
        <v>13798070</v>
      </c>
      <c r="BO28" s="371"/>
      <c r="BP28" s="371"/>
      <c r="BQ28" s="371"/>
      <c r="BR28" s="371"/>
      <c r="BS28" s="371"/>
      <c r="BT28" s="371"/>
      <c r="BU28" s="372"/>
      <c r="BV28" s="370">
        <v>14481699</v>
      </c>
      <c r="BW28" s="371"/>
      <c r="BX28" s="371"/>
      <c r="BY28" s="371"/>
      <c r="BZ28" s="371"/>
      <c r="CA28" s="371"/>
      <c r="CB28" s="371"/>
      <c r="CC28" s="372"/>
      <c r="CD28" s="194"/>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15">
      <c r="A29" s="181"/>
      <c r="B29" s="578"/>
      <c r="C29" s="554"/>
      <c r="D29" s="555"/>
      <c r="E29" s="457" t="s">
        <v>186</v>
      </c>
      <c r="F29" s="437"/>
      <c r="G29" s="437"/>
      <c r="H29" s="437"/>
      <c r="I29" s="437"/>
      <c r="J29" s="437"/>
      <c r="K29" s="438"/>
      <c r="L29" s="458">
        <v>44</v>
      </c>
      <c r="M29" s="459"/>
      <c r="N29" s="459"/>
      <c r="O29" s="459"/>
      <c r="P29" s="501"/>
      <c r="Q29" s="458">
        <v>6480</v>
      </c>
      <c r="R29" s="459"/>
      <c r="S29" s="459"/>
      <c r="T29" s="459"/>
      <c r="U29" s="459"/>
      <c r="V29" s="501"/>
      <c r="W29" s="556"/>
      <c r="X29" s="557"/>
      <c r="Y29" s="558"/>
      <c r="Z29" s="457" t="s">
        <v>187</v>
      </c>
      <c r="AA29" s="437"/>
      <c r="AB29" s="437"/>
      <c r="AC29" s="437"/>
      <c r="AD29" s="437"/>
      <c r="AE29" s="437"/>
      <c r="AF29" s="437"/>
      <c r="AG29" s="438"/>
      <c r="AH29" s="458">
        <v>8681</v>
      </c>
      <c r="AI29" s="459"/>
      <c r="AJ29" s="459"/>
      <c r="AK29" s="459"/>
      <c r="AL29" s="501"/>
      <c r="AM29" s="458">
        <v>29366907</v>
      </c>
      <c r="AN29" s="459"/>
      <c r="AO29" s="459"/>
      <c r="AP29" s="459"/>
      <c r="AQ29" s="459"/>
      <c r="AR29" s="501"/>
      <c r="AS29" s="458">
        <v>3383</v>
      </c>
      <c r="AT29" s="459"/>
      <c r="AU29" s="459"/>
      <c r="AV29" s="459"/>
      <c r="AW29" s="459"/>
      <c r="AX29" s="460"/>
      <c r="AY29" s="564"/>
      <c r="AZ29" s="565"/>
      <c r="BA29" s="565"/>
      <c r="BB29" s="566"/>
      <c r="BC29" s="441" t="s">
        <v>188</v>
      </c>
      <c r="BD29" s="442"/>
      <c r="BE29" s="442"/>
      <c r="BF29" s="442"/>
      <c r="BG29" s="442"/>
      <c r="BH29" s="442"/>
      <c r="BI29" s="442"/>
      <c r="BJ29" s="442"/>
      <c r="BK29" s="442"/>
      <c r="BL29" s="442"/>
      <c r="BM29" s="443"/>
      <c r="BN29" s="407">
        <v>773553</v>
      </c>
      <c r="BO29" s="408"/>
      <c r="BP29" s="408"/>
      <c r="BQ29" s="408"/>
      <c r="BR29" s="408"/>
      <c r="BS29" s="408"/>
      <c r="BT29" s="408"/>
      <c r="BU29" s="409"/>
      <c r="BV29" s="407">
        <v>677832</v>
      </c>
      <c r="BW29" s="408"/>
      <c r="BX29" s="408"/>
      <c r="BY29" s="408"/>
      <c r="BZ29" s="408"/>
      <c r="CA29" s="408"/>
      <c r="CB29" s="408"/>
      <c r="CC29" s="409"/>
      <c r="CD29" s="196"/>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
      <c r="A30" s="181"/>
      <c r="B30" s="579"/>
      <c r="C30" s="580"/>
      <c r="D30" s="581"/>
      <c r="E30" s="461"/>
      <c r="F30" s="462"/>
      <c r="G30" s="462"/>
      <c r="H30" s="462"/>
      <c r="I30" s="462"/>
      <c r="J30" s="462"/>
      <c r="K30" s="463"/>
      <c r="L30" s="571"/>
      <c r="M30" s="572"/>
      <c r="N30" s="572"/>
      <c r="O30" s="572"/>
      <c r="P30" s="573"/>
      <c r="Q30" s="571"/>
      <c r="R30" s="572"/>
      <c r="S30" s="572"/>
      <c r="T30" s="572"/>
      <c r="U30" s="572"/>
      <c r="V30" s="573"/>
      <c r="W30" s="574" t="s">
        <v>189</v>
      </c>
      <c r="X30" s="575"/>
      <c r="Y30" s="575"/>
      <c r="Z30" s="575"/>
      <c r="AA30" s="575"/>
      <c r="AB30" s="575"/>
      <c r="AC30" s="575"/>
      <c r="AD30" s="575"/>
      <c r="AE30" s="575"/>
      <c r="AF30" s="575"/>
      <c r="AG30" s="576"/>
      <c r="AH30" s="534">
        <v>100.1</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52</v>
      </c>
      <c r="BD30" s="524"/>
      <c r="BE30" s="524"/>
      <c r="BF30" s="524"/>
      <c r="BG30" s="524"/>
      <c r="BH30" s="524"/>
      <c r="BI30" s="524"/>
      <c r="BJ30" s="524"/>
      <c r="BK30" s="524"/>
      <c r="BL30" s="524"/>
      <c r="BM30" s="525"/>
      <c r="BN30" s="526">
        <v>36506254</v>
      </c>
      <c r="BO30" s="527"/>
      <c r="BP30" s="527"/>
      <c r="BQ30" s="527"/>
      <c r="BR30" s="527"/>
      <c r="BS30" s="527"/>
      <c r="BT30" s="527"/>
      <c r="BU30" s="528"/>
      <c r="BV30" s="526">
        <v>37955043</v>
      </c>
      <c r="BW30" s="527"/>
      <c r="BX30" s="527"/>
      <c r="BY30" s="527"/>
      <c r="BZ30" s="527"/>
      <c r="CA30" s="527"/>
      <c r="CB30" s="527"/>
      <c r="CC30" s="528"/>
      <c r="CD30" s="197"/>
      <c r="CE30" s="198"/>
      <c r="CF30" s="198"/>
      <c r="CG30" s="198"/>
      <c r="CH30" s="198"/>
      <c r="CI30" s="198"/>
      <c r="CJ30" s="198"/>
      <c r="CK30" s="198"/>
      <c r="CL30" s="198"/>
      <c r="CM30" s="198"/>
      <c r="CN30" s="198"/>
      <c r="CO30" s="198"/>
      <c r="CP30" s="198"/>
      <c r="CQ30" s="198"/>
      <c r="CR30" s="198"/>
      <c r="CS30" s="199"/>
      <c r="CT30" s="200"/>
      <c r="CU30" s="201"/>
      <c r="CV30" s="201"/>
      <c r="CW30" s="201"/>
      <c r="CX30" s="201"/>
      <c r="CY30" s="201"/>
      <c r="CZ30" s="201"/>
      <c r="DA30" s="202"/>
      <c r="DB30" s="200"/>
      <c r="DC30" s="201"/>
      <c r="DD30" s="201"/>
      <c r="DE30" s="201"/>
      <c r="DF30" s="201"/>
      <c r="DG30" s="201"/>
      <c r="DH30" s="201"/>
      <c r="DI30" s="202"/>
    </row>
    <row r="31" spans="1:113" ht="13.5" customHeight="1" x14ac:dyDescent="0.15">
      <c r="A31" s="181"/>
      <c r="B31" s="203"/>
      <c r="DI31" s="204"/>
    </row>
    <row r="32" spans="1:113" ht="13.5" customHeight="1" x14ac:dyDescent="0.15">
      <c r="A32" s="181"/>
      <c r="B32" s="205"/>
      <c r="C32" s="570" t="s">
        <v>190</v>
      </c>
      <c r="D32" s="570"/>
      <c r="E32" s="570"/>
      <c r="F32" s="570"/>
      <c r="G32" s="570"/>
      <c r="H32" s="570"/>
      <c r="I32" s="570"/>
      <c r="J32" s="570"/>
      <c r="K32" s="570"/>
      <c r="L32" s="570"/>
      <c r="M32" s="570"/>
      <c r="N32" s="570"/>
      <c r="O32" s="570"/>
      <c r="P32" s="570"/>
      <c r="Q32" s="570"/>
      <c r="R32" s="570"/>
      <c r="S32" s="570"/>
      <c r="U32" s="411" t="s">
        <v>191</v>
      </c>
      <c r="V32" s="411"/>
      <c r="W32" s="411"/>
      <c r="X32" s="411"/>
      <c r="Y32" s="411"/>
      <c r="Z32" s="411"/>
      <c r="AA32" s="411"/>
      <c r="AB32" s="411"/>
      <c r="AC32" s="411"/>
      <c r="AD32" s="411"/>
      <c r="AE32" s="411"/>
      <c r="AF32" s="411"/>
      <c r="AG32" s="411"/>
      <c r="AH32" s="411"/>
      <c r="AI32" s="411"/>
      <c r="AJ32" s="411"/>
      <c r="AK32" s="411"/>
      <c r="AM32" s="411" t="s">
        <v>192</v>
      </c>
      <c r="AN32" s="411"/>
      <c r="AO32" s="411"/>
      <c r="AP32" s="411"/>
      <c r="AQ32" s="411"/>
      <c r="AR32" s="411"/>
      <c r="AS32" s="411"/>
      <c r="AT32" s="411"/>
      <c r="AU32" s="411"/>
      <c r="AV32" s="411"/>
      <c r="AW32" s="411"/>
      <c r="AX32" s="411"/>
      <c r="AY32" s="411"/>
      <c r="AZ32" s="411"/>
      <c r="BA32" s="411"/>
      <c r="BB32" s="411"/>
      <c r="BC32" s="411"/>
      <c r="BE32" s="411" t="s">
        <v>193</v>
      </c>
      <c r="BF32" s="411"/>
      <c r="BG32" s="411"/>
      <c r="BH32" s="411"/>
      <c r="BI32" s="411"/>
      <c r="BJ32" s="411"/>
      <c r="BK32" s="411"/>
      <c r="BL32" s="411"/>
      <c r="BM32" s="411"/>
      <c r="BN32" s="411"/>
      <c r="BO32" s="411"/>
      <c r="BP32" s="411"/>
      <c r="BQ32" s="411"/>
      <c r="BR32" s="411"/>
      <c r="BS32" s="411"/>
      <c r="BT32" s="411"/>
      <c r="BU32" s="411"/>
      <c r="BW32" s="411" t="s">
        <v>194</v>
      </c>
      <c r="BX32" s="411"/>
      <c r="BY32" s="411"/>
      <c r="BZ32" s="411"/>
      <c r="CA32" s="411"/>
      <c r="CB32" s="411"/>
      <c r="CC32" s="411"/>
      <c r="CD32" s="411"/>
      <c r="CE32" s="411"/>
      <c r="CF32" s="411"/>
      <c r="CG32" s="411"/>
      <c r="CH32" s="411"/>
      <c r="CI32" s="411"/>
      <c r="CJ32" s="411"/>
      <c r="CK32" s="411"/>
      <c r="CL32" s="411"/>
      <c r="CM32" s="411"/>
      <c r="CO32" s="411" t="s">
        <v>195</v>
      </c>
      <c r="CP32" s="411"/>
      <c r="CQ32" s="411"/>
      <c r="CR32" s="411"/>
      <c r="CS32" s="411"/>
      <c r="CT32" s="411"/>
      <c r="CU32" s="411"/>
      <c r="CV32" s="411"/>
      <c r="CW32" s="411"/>
      <c r="CX32" s="411"/>
      <c r="CY32" s="411"/>
      <c r="CZ32" s="411"/>
      <c r="DA32" s="411"/>
      <c r="DB32" s="411"/>
      <c r="DC32" s="411"/>
      <c r="DD32" s="411"/>
      <c r="DE32" s="411"/>
      <c r="DI32" s="204"/>
    </row>
    <row r="33" spans="1:113" ht="13.5" customHeight="1" x14ac:dyDescent="0.15">
      <c r="A33" s="181"/>
      <c r="B33" s="205"/>
      <c r="C33" s="431" t="s">
        <v>196</v>
      </c>
      <c r="D33" s="431"/>
      <c r="E33" s="396" t="s">
        <v>197</v>
      </c>
      <c r="F33" s="396"/>
      <c r="G33" s="396"/>
      <c r="H33" s="396"/>
      <c r="I33" s="396"/>
      <c r="J33" s="396"/>
      <c r="K33" s="396"/>
      <c r="L33" s="396"/>
      <c r="M33" s="396"/>
      <c r="N33" s="396"/>
      <c r="O33" s="396"/>
      <c r="P33" s="396"/>
      <c r="Q33" s="396"/>
      <c r="R33" s="396"/>
      <c r="S33" s="396"/>
      <c r="T33" s="206"/>
      <c r="U33" s="431" t="s">
        <v>196</v>
      </c>
      <c r="V33" s="431"/>
      <c r="W33" s="396" t="s">
        <v>197</v>
      </c>
      <c r="X33" s="396"/>
      <c r="Y33" s="396"/>
      <c r="Z33" s="396"/>
      <c r="AA33" s="396"/>
      <c r="AB33" s="396"/>
      <c r="AC33" s="396"/>
      <c r="AD33" s="396"/>
      <c r="AE33" s="396"/>
      <c r="AF33" s="396"/>
      <c r="AG33" s="396"/>
      <c r="AH33" s="396"/>
      <c r="AI33" s="396"/>
      <c r="AJ33" s="396"/>
      <c r="AK33" s="396"/>
      <c r="AL33" s="206"/>
      <c r="AM33" s="431" t="s">
        <v>198</v>
      </c>
      <c r="AN33" s="431"/>
      <c r="AO33" s="396" t="s">
        <v>199</v>
      </c>
      <c r="AP33" s="396"/>
      <c r="AQ33" s="396"/>
      <c r="AR33" s="396"/>
      <c r="AS33" s="396"/>
      <c r="AT33" s="396"/>
      <c r="AU33" s="396"/>
      <c r="AV33" s="396"/>
      <c r="AW33" s="396"/>
      <c r="AX33" s="396"/>
      <c r="AY33" s="396"/>
      <c r="AZ33" s="396"/>
      <c r="BA33" s="396"/>
      <c r="BB33" s="396"/>
      <c r="BC33" s="396"/>
      <c r="BD33" s="207"/>
      <c r="BE33" s="396" t="s">
        <v>200</v>
      </c>
      <c r="BF33" s="396"/>
      <c r="BG33" s="396" t="s">
        <v>201</v>
      </c>
      <c r="BH33" s="396"/>
      <c r="BI33" s="396"/>
      <c r="BJ33" s="396"/>
      <c r="BK33" s="396"/>
      <c r="BL33" s="396"/>
      <c r="BM33" s="396"/>
      <c r="BN33" s="396"/>
      <c r="BO33" s="396"/>
      <c r="BP33" s="396"/>
      <c r="BQ33" s="396"/>
      <c r="BR33" s="396"/>
      <c r="BS33" s="396"/>
      <c r="BT33" s="396"/>
      <c r="BU33" s="396"/>
      <c r="BV33" s="207"/>
      <c r="BW33" s="431" t="s">
        <v>200</v>
      </c>
      <c r="BX33" s="431"/>
      <c r="BY33" s="396" t="s">
        <v>202</v>
      </c>
      <c r="BZ33" s="396"/>
      <c r="CA33" s="396"/>
      <c r="CB33" s="396"/>
      <c r="CC33" s="396"/>
      <c r="CD33" s="396"/>
      <c r="CE33" s="396"/>
      <c r="CF33" s="396"/>
      <c r="CG33" s="396"/>
      <c r="CH33" s="396"/>
      <c r="CI33" s="396"/>
      <c r="CJ33" s="396"/>
      <c r="CK33" s="396"/>
      <c r="CL33" s="396"/>
      <c r="CM33" s="396"/>
      <c r="CN33" s="206"/>
      <c r="CO33" s="431" t="s">
        <v>196</v>
      </c>
      <c r="CP33" s="431"/>
      <c r="CQ33" s="396" t="s">
        <v>203</v>
      </c>
      <c r="CR33" s="396"/>
      <c r="CS33" s="396"/>
      <c r="CT33" s="396"/>
      <c r="CU33" s="396"/>
      <c r="CV33" s="396"/>
      <c r="CW33" s="396"/>
      <c r="CX33" s="396"/>
      <c r="CY33" s="396"/>
      <c r="CZ33" s="396"/>
      <c r="DA33" s="396"/>
      <c r="DB33" s="396"/>
      <c r="DC33" s="396"/>
      <c r="DD33" s="396"/>
      <c r="DE33" s="396"/>
      <c r="DF33" s="206"/>
      <c r="DG33" s="596" t="s">
        <v>204</v>
      </c>
      <c r="DH33" s="596"/>
      <c r="DI33" s="208"/>
    </row>
    <row r="34" spans="1:113" ht="32.25" customHeight="1" x14ac:dyDescent="0.15">
      <c r="A34" s="181"/>
      <c r="B34" s="205"/>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81"/>
      <c r="U34" s="597">
        <f>IF(W34="","",MAX(C34:D43)+1)</f>
        <v>7</v>
      </c>
      <c r="V34" s="597"/>
      <c r="W34" s="598" t="str">
        <f>IF('各会計、関係団体の財政状況及び健全化判断比率'!B28="","",'各会計、関係団体の財政状況及び健全化判断比率'!B28)</f>
        <v>国民健康保険事業</v>
      </c>
      <c r="X34" s="598"/>
      <c r="Y34" s="598"/>
      <c r="Z34" s="598"/>
      <c r="AA34" s="598"/>
      <c r="AB34" s="598"/>
      <c r="AC34" s="598"/>
      <c r="AD34" s="598"/>
      <c r="AE34" s="598"/>
      <c r="AF34" s="598"/>
      <c r="AG34" s="598"/>
      <c r="AH34" s="598"/>
      <c r="AI34" s="598"/>
      <c r="AJ34" s="598"/>
      <c r="AK34" s="598"/>
      <c r="AL34" s="181"/>
      <c r="AM34" s="597">
        <f>IF(AO34="","",MAX(C34:D43,U34:V43)+1)</f>
        <v>12</v>
      </c>
      <c r="AN34" s="597"/>
      <c r="AO34" s="598" t="str">
        <f>IF('各会計、関係団体の財政状況及び健全化判断比率'!B33="","",'各会計、関係団体の財政状況及び健全化判断比率'!B33)</f>
        <v>病院事業</v>
      </c>
      <c r="AP34" s="598"/>
      <c r="AQ34" s="598"/>
      <c r="AR34" s="598"/>
      <c r="AS34" s="598"/>
      <c r="AT34" s="598"/>
      <c r="AU34" s="598"/>
      <c r="AV34" s="598"/>
      <c r="AW34" s="598"/>
      <c r="AX34" s="598"/>
      <c r="AY34" s="598"/>
      <c r="AZ34" s="598"/>
      <c r="BA34" s="598"/>
      <c r="BB34" s="598"/>
      <c r="BC34" s="598"/>
      <c r="BD34" s="181"/>
      <c r="BE34" s="597">
        <f>IF(BG34="","",MAX(C34:D43,U34:V43,AM34:AN43)+1)</f>
        <v>15</v>
      </c>
      <c r="BF34" s="597"/>
      <c r="BG34" s="598" t="str">
        <f>IF('各会計、関係団体の財政状況及び健全化判断比率'!B36="","",'各会計、関係団体の財政状況及び健全化判断比率'!B36)</f>
        <v>と畜場・市場事業</v>
      </c>
      <c r="BH34" s="598"/>
      <c r="BI34" s="598"/>
      <c r="BJ34" s="598"/>
      <c r="BK34" s="598"/>
      <c r="BL34" s="598"/>
      <c r="BM34" s="598"/>
      <c r="BN34" s="598"/>
      <c r="BO34" s="598"/>
      <c r="BP34" s="598"/>
      <c r="BQ34" s="598"/>
      <c r="BR34" s="598"/>
      <c r="BS34" s="598"/>
      <c r="BT34" s="598"/>
      <c r="BU34" s="598"/>
      <c r="BV34" s="181"/>
      <c r="BW34" s="597">
        <f>IF(BY34="","",MAX(C34:D43,U34:V43,AM34:AN43,BE34:BF43)+1)</f>
        <v>18</v>
      </c>
      <c r="BX34" s="597"/>
      <c r="BY34" s="598" t="str">
        <f>IF('各会計、関係団体の財政状況及び健全化判断比率'!B68="","",'各会計、関係団体の財政状況及び健全化判断比率'!B68)</f>
        <v>浜名湖競艇企業団</v>
      </c>
      <c r="BZ34" s="598"/>
      <c r="CA34" s="598"/>
      <c r="CB34" s="598"/>
      <c r="CC34" s="598"/>
      <c r="CD34" s="598"/>
      <c r="CE34" s="598"/>
      <c r="CF34" s="598"/>
      <c r="CG34" s="598"/>
      <c r="CH34" s="598"/>
      <c r="CI34" s="598"/>
      <c r="CJ34" s="598"/>
      <c r="CK34" s="598"/>
      <c r="CL34" s="598"/>
      <c r="CM34" s="598"/>
      <c r="CN34" s="181"/>
      <c r="CO34" s="597">
        <f>IF(CQ34="","",MAX(C34:D43,U34:V43,AM34:AN43,BE34:BF43,BW34:BX43)+1)</f>
        <v>23</v>
      </c>
      <c r="CP34" s="597"/>
      <c r="CQ34" s="598" t="str">
        <f>IF('各会計、関係団体の財政状況及び健全化判断比率'!BS7="","",'各会計、関係団体の財政状況及び健全化判断比率'!BS7)</f>
        <v>（公益財団法人）浜松国際交流協会</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208"/>
    </row>
    <row r="35" spans="1:113" ht="32.25" customHeight="1" x14ac:dyDescent="0.15">
      <c r="A35" s="181"/>
      <c r="B35" s="205"/>
      <c r="C35" s="597">
        <f>IF(E35="","",C34+1)</f>
        <v>2</v>
      </c>
      <c r="D35" s="597"/>
      <c r="E35" s="598" t="str">
        <f>IF('各会計、関係団体の財政状況及び健全化判断比率'!B8="","",'各会計、関係団体の財政状況及び健全化判断比率'!B8)</f>
        <v>母子父子寡婦福祉資金貸付事業</v>
      </c>
      <c r="F35" s="598"/>
      <c r="G35" s="598"/>
      <c r="H35" s="598"/>
      <c r="I35" s="598"/>
      <c r="J35" s="598"/>
      <c r="K35" s="598"/>
      <c r="L35" s="598"/>
      <c r="M35" s="598"/>
      <c r="N35" s="598"/>
      <c r="O35" s="598"/>
      <c r="P35" s="598"/>
      <c r="Q35" s="598"/>
      <c r="R35" s="598"/>
      <c r="S35" s="598"/>
      <c r="T35" s="181"/>
      <c r="U35" s="597">
        <f>IF(W35="","",U34+1)</f>
        <v>8</v>
      </c>
      <c r="V35" s="597"/>
      <c r="W35" s="598" t="str">
        <f>IF('各会計、関係団体の財政状況及び健全化判断比率'!B29="","",'各会計、関係団体の財政状況及び健全化判断比率'!B29)</f>
        <v>介護保険事業</v>
      </c>
      <c r="X35" s="598"/>
      <c r="Y35" s="598"/>
      <c r="Z35" s="598"/>
      <c r="AA35" s="598"/>
      <c r="AB35" s="598"/>
      <c r="AC35" s="598"/>
      <c r="AD35" s="598"/>
      <c r="AE35" s="598"/>
      <c r="AF35" s="598"/>
      <c r="AG35" s="598"/>
      <c r="AH35" s="598"/>
      <c r="AI35" s="598"/>
      <c r="AJ35" s="598"/>
      <c r="AK35" s="598"/>
      <c r="AL35" s="181"/>
      <c r="AM35" s="597">
        <f t="shared" ref="AM35:AM43" si="0">IF(AO35="","",AM34+1)</f>
        <v>13</v>
      </c>
      <c r="AN35" s="597"/>
      <c r="AO35" s="598" t="str">
        <f>IF('各会計、関係団体の財政状況及び健全化判断比率'!B34="","",'各会計、関係団体の財政状況及び健全化判断比率'!B34)</f>
        <v>水道事業</v>
      </c>
      <c r="AP35" s="598"/>
      <c r="AQ35" s="598"/>
      <c r="AR35" s="598"/>
      <c r="AS35" s="598"/>
      <c r="AT35" s="598"/>
      <c r="AU35" s="598"/>
      <c r="AV35" s="598"/>
      <c r="AW35" s="598"/>
      <c r="AX35" s="598"/>
      <c r="AY35" s="598"/>
      <c r="AZ35" s="598"/>
      <c r="BA35" s="598"/>
      <c r="BB35" s="598"/>
      <c r="BC35" s="598"/>
      <c r="BD35" s="181"/>
      <c r="BE35" s="597">
        <f t="shared" ref="BE35:BE43" si="1">IF(BG35="","",BE34+1)</f>
        <v>16</v>
      </c>
      <c r="BF35" s="597"/>
      <c r="BG35" s="598" t="str">
        <f>IF('各会計、関係団体の財政状況及び健全化判断比率'!B37="","",'各会計、関係団体の財政状況及び健全化判断比率'!B37)</f>
        <v>農業集落排水事業</v>
      </c>
      <c r="BH35" s="598"/>
      <c r="BI35" s="598"/>
      <c r="BJ35" s="598"/>
      <c r="BK35" s="598"/>
      <c r="BL35" s="598"/>
      <c r="BM35" s="598"/>
      <c r="BN35" s="598"/>
      <c r="BO35" s="598"/>
      <c r="BP35" s="598"/>
      <c r="BQ35" s="598"/>
      <c r="BR35" s="598"/>
      <c r="BS35" s="598"/>
      <c r="BT35" s="598"/>
      <c r="BU35" s="598"/>
      <c r="BV35" s="181"/>
      <c r="BW35" s="597">
        <f t="shared" ref="BW35:BW43" si="2">IF(BY35="","",BW34+1)</f>
        <v>19</v>
      </c>
      <c r="BX35" s="597"/>
      <c r="BY35" s="598" t="str">
        <f>IF('各会計、関係団体の財政状況及び健全化判断比率'!B69="","",'各会計、関係団体の財政状況及び健全化判断比率'!B69)</f>
        <v>浜名学園組合</v>
      </c>
      <c r="BZ35" s="598"/>
      <c r="CA35" s="598"/>
      <c r="CB35" s="598"/>
      <c r="CC35" s="598"/>
      <c r="CD35" s="598"/>
      <c r="CE35" s="598"/>
      <c r="CF35" s="598"/>
      <c r="CG35" s="598"/>
      <c r="CH35" s="598"/>
      <c r="CI35" s="598"/>
      <c r="CJ35" s="598"/>
      <c r="CK35" s="598"/>
      <c r="CL35" s="598"/>
      <c r="CM35" s="598"/>
      <c r="CN35" s="181"/>
      <c r="CO35" s="597">
        <f t="shared" ref="CO35:CO43" si="3">IF(CQ35="","",CO34+1)</f>
        <v>24</v>
      </c>
      <c r="CP35" s="597"/>
      <c r="CQ35" s="598" t="str">
        <f>IF('各会計、関係団体の財政状況及び健全化判断比率'!BS8="","",'各会計、関係団体の財政状況及び健全化判断比率'!BS8)</f>
        <v>（公益財団法人）浜松市文化振興財団</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208"/>
    </row>
    <row r="36" spans="1:113" ht="32.25" customHeight="1" x14ac:dyDescent="0.15">
      <c r="A36" s="181"/>
      <c r="B36" s="205"/>
      <c r="C36" s="597">
        <f>IF(E36="","",C35+1)</f>
        <v>3</v>
      </c>
      <c r="D36" s="597"/>
      <c r="E36" s="598" t="str">
        <f>IF('各会計、関係団体の財政状況及び健全化判断比率'!B9="","",'各会計、関係団体の財政状況及び健全化判断比率'!B9)</f>
        <v>公共用地取得事業</v>
      </c>
      <c r="F36" s="598"/>
      <c r="G36" s="598"/>
      <c r="H36" s="598"/>
      <c r="I36" s="598"/>
      <c r="J36" s="598"/>
      <c r="K36" s="598"/>
      <c r="L36" s="598"/>
      <c r="M36" s="598"/>
      <c r="N36" s="598"/>
      <c r="O36" s="598"/>
      <c r="P36" s="598"/>
      <c r="Q36" s="598"/>
      <c r="R36" s="598"/>
      <c r="S36" s="598"/>
      <c r="T36" s="181"/>
      <c r="U36" s="597">
        <f t="shared" ref="U36:U43" si="4">IF(W36="","",U35+1)</f>
        <v>9</v>
      </c>
      <c r="V36" s="597"/>
      <c r="W36" s="598" t="str">
        <f>IF('各会計、関係団体の財政状況及び健全化判断比率'!B30="","",'各会計、関係団体の財政状況及び健全化判断比率'!B30)</f>
        <v>後期高齢者医療事業</v>
      </c>
      <c r="X36" s="598"/>
      <c r="Y36" s="598"/>
      <c r="Z36" s="598"/>
      <c r="AA36" s="598"/>
      <c r="AB36" s="598"/>
      <c r="AC36" s="598"/>
      <c r="AD36" s="598"/>
      <c r="AE36" s="598"/>
      <c r="AF36" s="598"/>
      <c r="AG36" s="598"/>
      <c r="AH36" s="598"/>
      <c r="AI36" s="598"/>
      <c r="AJ36" s="598"/>
      <c r="AK36" s="598"/>
      <c r="AL36" s="181"/>
      <c r="AM36" s="597">
        <f t="shared" si="0"/>
        <v>14</v>
      </c>
      <c r="AN36" s="597"/>
      <c r="AO36" s="598" t="str">
        <f>IF('各会計、関係団体の財政状況及び健全化判断比率'!B35="","",'各会計、関係団体の財政状況及び健全化判断比率'!B35)</f>
        <v>下水道事業</v>
      </c>
      <c r="AP36" s="598"/>
      <c r="AQ36" s="598"/>
      <c r="AR36" s="598"/>
      <c r="AS36" s="598"/>
      <c r="AT36" s="598"/>
      <c r="AU36" s="598"/>
      <c r="AV36" s="598"/>
      <c r="AW36" s="598"/>
      <c r="AX36" s="598"/>
      <c r="AY36" s="598"/>
      <c r="AZ36" s="598"/>
      <c r="BA36" s="598"/>
      <c r="BB36" s="598"/>
      <c r="BC36" s="598"/>
      <c r="BD36" s="181"/>
      <c r="BE36" s="597">
        <f t="shared" si="1"/>
        <v>17</v>
      </c>
      <c r="BF36" s="597"/>
      <c r="BG36" s="598" t="str">
        <f>IF('各会計、関係団体の財政状況及び健全化判断比率'!B38="","",'各会計、関係団体の財政状況及び健全化判断比率'!B38)</f>
        <v>中央卸売市場</v>
      </c>
      <c r="BH36" s="598"/>
      <c r="BI36" s="598"/>
      <c r="BJ36" s="598"/>
      <c r="BK36" s="598"/>
      <c r="BL36" s="598"/>
      <c r="BM36" s="598"/>
      <c r="BN36" s="598"/>
      <c r="BO36" s="598"/>
      <c r="BP36" s="598"/>
      <c r="BQ36" s="598"/>
      <c r="BR36" s="598"/>
      <c r="BS36" s="598"/>
      <c r="BT36" s="598"/>
      <c r="BU36" s="598"/>
      <c r="BV36" s="181"/>
      <c r="BW36" s="597">
        <f t="shared" si="2"/>
        <v>20</v>
      </c>
      <c r="BX36" s="597"/>
      <c r="BY36" s="598" t="str">
        <f>IF('各会計、関係団体の財政状況及び健全化判断比率'!B70="","",'各会計、関係団体の財政状況及び健全化判断比率'!B70)</f>
        <v>静岡県後期高齢者医療広域連合（一般会計）</v>
      </c>
      <c r="BZ36" s="598"/>
      <c r="CA36" s="598"/>
      <c r="CB36" s="598"/>
      <c r="CC36" s="598"/>
      <c r="CD36" s="598"/>
      <c r="CE36" s="598"/>
      <c r="CF36" s="598"/>
      <c r="CG36" s="598"/>
      <c r="CH36" s="598"/>
      <c r="CI36" s="598"/>
      <c r="CJ36" s="598"/>
      <c r="CK36" s="598"/>
      <c r="CL36" s="598"/>
      <c r="CM36" s="598"/>
      <c r="CN36" s="181"/>
      <c r="CO36" s="597">
        <f t="shared" si="3"/>
        <v>25</v>
      </c>
      <c r="CP36" s="597"/>
      <c r="CQ36" s="598" t="str">
        <f>IF('各会計、関係団体の財政状況及び健全化判断比率'!BS9="","",'各会計、関係団体の財政状況及び健全化判断比率'!BS9)</f>
        <v>（公益財団法人）浜松市社会福祉協議会</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208"/>
    </row>
    <row r="37" spans="1:113" ht="32.25" customHeight="1" x14ac:dyDescent="0.15">
      <c r="A37" s="181"/>
      <c r="B37" s="205"/>
      <c r="C37" s="597">
        <f>IF(E37="","",C36+1)</f>
        <v>4</v>
      </c>
      <c r="D37" s="597"/>
      <c r="E37" s="598" t="str">
        <f>IF('各会計、関係団体の財政状況及び健全化判断比率'!B10="","",'各会計、関係団体の財政状況及び健全化判断比率'!B10)</f>
        <v>育英事業</v>
      </c>
      <c r="F37" s="598"/>
      <c r="G37" s="598"/>
      <c r="H37" s="598"/>
      <c r="I37" s="598"/>
      <c r="J37" s="598"/>
      <c r="K37" s="598"/>
      <c r="L37" s="598"/>
      <c r="M37" s="598"/>
      <c r="N37" s="598"/>
      <c r="O37" s="598"/>
      <c r="P37" s="598"/>
      <c r="Q37" s="598"/>
      <c r="R37" s="598"/>
      <c r="S37" s="598"/>
      <c r="T37" s="181"/>
      <c r="U37" s="597">
        <f t="shared" si="4"/>
        <v>10</v>
      </c>
      <c r="V37" s="597"/>
      <c r="W37" s="598" t="str">
        <f>IF('各会計、関係団体の財政状況及び健全化判断比率'!B31="","",'各会計、関係団体の財政状況及び健全化判断比率'!B31)</f>
        <v>小型自動車競走事業</v>
      </c>
      <c r="X37" s="598"/>
      <c r="Y37" s="598"/>
      <c r="Z37" s="598"/>
      <c r="AA37" s="598"/>
      <c r="AB37" s="598"/>
      <c r="AC37" s="598"/>
      <c r="AD37" s="598"/>
      <c r="AE37" s="598"/>
      <c r="AF37" s="598"/>
      <c r="AG37" s="598"/>
      <c r="AH37" s="598"/>
      <c r="AI37" s="598"/>
      <c r="AJ37" s="598"/>
      <c r="AK37" s="598"/>
      <c r="AL37" s="181"/>
      <c r="AM37" s="597" t="str">
        <f t="shared" si="0"/>
        <v/>
      </c>
      <c r="AN37" s="597"/>
      <c r="AO37" s="598"/>
      <c r="AP37" s="598"/>
      <c r="AQ37" s="598"/>
      <c r="AR37" s="598"/>
      <c r="AS37" s="598"/>
      <c r="AT37" s="598"/>
      <c r="AU37" s="598"/>
      <c r="AV37" s="598"/>
      <c r="AW37" s="598"/>
      <c r="AX37" s="598"/>
      <c r="AY37" s="598"/>
      <c r="AZ37" s="598"/>
      <c r="BA37" s="598"/>
      <c r="BB37" s="598"/>
      <c r="BC37" s="598"/>
      <c r="BD37" s="181"/>
      <c r="BE37" s="597" t="str">
        <f t="shared" si="1"/>
        <v/>
      </c>
      <c r="BF37" s="597"/>
      <c r="BG37" s="598"/>
      <c r="BH37" s="598"/>
      <c r="BI37" s="598"/>
      <c r="BJ37" s="598"/>
      <c r="BK37" s="598"/>
      <c r="BL37" s="598"/>
      <c r="BM37" s="598"/>
      <c r="BN37" s="598"/>
      <c r="BO37" s="598"/>
      <c r="BP37" s="598"/>
      <c r="BQ37" s="598"/>
      <c r="BR37" s="598"/>
      <c r="BS37" s="598"/>
      <c r="BT37" s="598"/>
      <c r="BU37" s="598"/>
      <c r="BV37" s="181"/>
      <c r="BW37" s="597">
        <f t="shared" si="2"/>
        <v>21</v>
      </c>
      <c r="BX37" s="597"/>
      <c r="BY37" s="598" t="str">
        <f>IF('各会計、関係団体の財政状況及び健全化判断比率'!B71="","",'各会計、関係団体の財政状況及び健全化判断比率'!B71)</f>
        <v>静岡県後期高齢者医療広域連合（特別会計）</v>
      </c>
      <c r="BZ37" s="598"/>
      <c r="CA37" s="598"/>
      <c r="CB37" s="598"/>
      <c r="CC37" s="598"/>
      <c r="CD37" s="598"/>
      <c r="CE37" s="598"/>
      <c r="CF37" s="598"/>
      <c r="CG37" s="598"/>
      <c r="CH37" s="598"/>
      <c r="CI37" s="598"/>
      <c r="CJ37" s="598"/>
      <c r="CK37" s="598"/>
      <c r="CL37" s="598"/>
      <c r="CM37" s="598"/>
      <c r="CN37" s="181"/>
      <c r="CO37" s="597">
        <f t="shared" si="3"/>
        <v>26</v>
      </c>
      <c r="CP37" s="597"/>
      <c r="CQ37" s="598" t="str">
        <f>IF('各会計、関係団体の財政状況及び健全化判断比率'!BS10="","",'各会計、関係団体の財政状況及び健全化判断比率'!BS10)</f>
        <v>（公益財団法人）浜松市シルバー人材センター</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208"/>
    </row>
    <row r="38" spans="1:113" ht="32.25" customHeight="1" x14ac:dyDescent="0.15">
      <c r="A38" s="181"/>
      <c r="B38" s="205"/>
      <c r="C38" s="597">
        <f t="shared" ref="C38:C43" si="5">IF(E38="","",C37+1)</f>
        <v>5</v>
      </c>
      <c r="D38" s="597"/>
      <c r="E38" s="598" t="str">
        <f>IF('各会計、関係団体の財政状況及び健全化判断比率'!B11="","",'各会計、関係団体の財政状況及び健全化判断比率'!B11)</f>
        <v>学童等災害共済事業</v>
      </c>
      <c r="F38" s="598"/>
      <c r="G38" s="598"/>
      <c r="H38" s="598"/>
      <c r="I38" s="598"/>
      <c r="J38" s="598"/>
      <c r="K38" s="598"/>
      <c r="L38" s="598"/>
      <c r="M38" s="598"/>
      <c r="N38" s="598"/>
      <c r="O38" s="598"/>
      <c r="P38" s="598"/>
      <c r="Q38" s="598"/>
      <c r="R38" s="598"/>
      <c r="S38" s="598"/>
      <c r="T38" s="181"/>
      <c r="U38" s="597">
        <f t="shared" si="4"/>
        <v>11</v>
      </c>
      <c r="V38" s="597"/>
      <c r="W38" s="598" t="str">
        <f>IF('各会計、関係団体の財政状況及び健全化判断比率'!B32="","",'各会計、関係団体の財政状況及び健全化判断比率'!B32)</f>
        <v>駐車場事業</v>
      </c>
      <c r="X38" s="598"/>
      <c r="Y38" s="598"/>
      <c r="Z38" s="598"/>
      <c r="AA38" s="598"/>
      <c r="AB38" s="598"/>
      <c r="AC38" s="598"/>
      <c r="AD38" s="598"/>
      <c r="AE38" s="598"/>
      <c r="AF38" s="598"/>
      <c r="AG38" s="598"/>
      <c r="AH38" s="598"/>
      <c r="AI38" s="598"/>
      <c r="AJ38" s="598"/>
      <c r="AK38" s="598"/>
      <c r="AL38" s="181"/>
      <c r="AM38" s="597" t="str">
        <f t="shared" si="0"/>
        <v/>
      </c>
      <c r="AN38" s="597"/>
      <c r="AO38" s="598"/>
      <c r="AP38" s="598"/>
      <c r="AQ38" s="598"/>
      <c r="AR38" s="598"/>
      <c r="AS38" s="598"/>
      <c r="AT38" s="598"/>
      <c r="AU38" s="598"/>
      <c r="AV38" s="598"/>
      <c r="AW38" s="598"/>
      <c r="AX38" s="598"/>
      <c r="AY38" s="598"/>
      <c r="AZ38" s="598"/>
      <c r="BA38" s="598"/>
      <c r="BB38" s="598"/>
      <c r="BC38" s="598"/>
      <c r="BD38" s="181"/>
      <c r="BE38" s="597" t="str">
        <f t="shared" si="1"/>
        <v/>
      </c>
      <c r="BF38" s="597"/>
      <c r="BG38" s="598"/>
      <c r="BH38" s="598"/>
      <c r="BI38" s="598"/>
      <c r="BJ38" s="598"/>
      <c r="BK38" s="598"/>
      <c r="BL38" s="598"/>
      <c r="BM38" s="598"/>
      <c r="BN38" s="598"/>
      <c r="BO38" s="598"/>
      <c r="BP38" s="598"/>
      <c r="BQ38" s="598"/>
      <c r="BR38" s="598"/>
      <c r="BS38" s="598"/>
      <c r="BT38" s="598"/>
      <c r="BU38" s="598"/>
      <c r="BV38" s="181"/>
      <c r="BW38" s="597">
        <f t="shared" si="2"/>
        <v>22</v>
      </c>
      <c r="BX38" s="597"/>
      <c r="BY38" s="598" t="str">
        <f>IF('各会計、関係団体の財政状況及び健全化判断比率'!B72="","",'各会計、関係団体の財政状況及び健全化判断比率'!B72)</f>
        <v>静岡地方税滞納整理機構</v>
      </c>
      <c r="BZ38" s="598"/>
      <c r="CA38" s="598"/>
      <c r="CB38" s="598"/>
      <c r="CC38" s="598"/>
      <c r="CD38" s="598"/>
      <c r="CE38" s="598"/>
      <c r="CF38" s="598"/>
      <c r="CG38" s="598"/>
      <c r="CH38" s="598"/>
      <c r="CI38" s="598"/>
      <c r="CJ38" s="598"/>
      <c r="CK38" s="598"/>
      <c r="CL38" s="598"/>
      <c r="CM38" s="598"/>
      <c r="CN38" s="181"/>
      <c r="CO38" s="597">
        <f t="shared" si="3"/>
        <v>27</v>
      </c>
      <c r="CP38" s="597"/>
      <c r="CQ38" s="598" t="str">
        <f>IF('各会計、関係団体の財政状況及び健全化判断比率'!BS11="","",'各会計、関係団体の財政状況及び健全化判断比率'!BS11)</f>
        <v>（社会福祉法人）浜松市社会福祉事業団</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208"/>
    </row>
    <row r="39" spans="1:113" ht="32.25" customHeight="1" x14ac:dyDescent="0.15">
      <c r="A39" s="181"/>
      <c r="B39" s="205"/>
      <c r="C39" s="597">
        <f t="shared" si="5"/>
        <v>6</v>
      </c>
      <c r="D39" s="597"/>
      <c r="E39" s="598" t="str">
        <f>IF('各会計、関係団体の財政状況及び健全化判断比率'!B12="","",'各会計、関係団体の財政状況及び健全化判断比率'!B12)</f>
        <v>公債管理</v>
      </c>
      <c r="F39" s="598"/>
      <c r="G39" s="598"/>
      <c r="H39" s="598"/>
      <c r="I39" s="598"/>
      <c r="J39" s="598"/>
      <c r="K39" s="598"/>
      <c r="L39" s="598"/>
      <c r="M39" s="598"/>
      <c r="N39" s="598"/>
      <c r="O39" s="598"/>
      <c r="P39" s="598"/>
      <c r="Q39" s="598"/>
      <c r="R39" s="598"/>
      <c r="S39" s="598"/>
      <c r="T39" s="181"/>
      <c r="U39" s="597" t="str">
        <f t="shared" si="4"/>
        <v/>
      </c>
      <c r="V39" s="597"/>
      <c r="W39" s="598"/>
      <c r="X39" s="598"/>
      <c r="Y39" s="598"/>
      <c r="Z39" s="598"/>
      <c r="AA39" s="598"/>
      <c r="AB39" s="598"/>
      <c r="AC39" s="598"/>
      <c r="AD39" s="598"/>
      <c r="AE39" s="598"/>
      <c r="AF39" s="598"/>
      <c r="AG39" s="598"/>
      <c r="AH39" s="598"/>
      <c r="AI39" s="598"/>
      <c r="AJ39" s="598"/>
      <c r="AK39" s="598"/>
      <c r="AL39" s="181"/>
      <c r="AM39" s="597" t="str">
        <f t="shared" si="0"/>
        <v/>
      </c>
      <c r="AN39" s="597"/>
      <c r="AO39" s="598"/>
      <c r="AP39" s="598"/>
      <c r="AQ39" s="598"/>
      <c r="AR39" s="598"/>
      <c r="AS39" s="598"/>
      <c r="AT39" s="598"/>
      <c r="AU39" s="598"/>
      <c r="AV39" s="598"/>
      <c r="AW39" s="598"/>
      <c r="AX39" s="598"/>
      <c r="AY39" s="598"/>
      <c r="AZ39" s="598"/>
      <c r="BA39" s="598"/>
      <c r="BB39" s="598"/>
      <c r="BC39" s="598"/>
      <c r="BD39" s="181"/>
      <c r="BE39" s="597" t="str">
        <f t="shared" si="1"/>
        <v/>
      </c>
      <c r="BF39" s="597"/>
      <c r="BG39" s="598"/>
      <c r="BH39" s="598"/>
      <c r="BI39" s="598"/>
      <c r="BJ39" s="598"/>
      <c r="BK39" s="598"/>
      <c r="BL39" s="598"/>
      <c r="BM39" s="598"/>
      <c r="BN39" s="598"/>
      <c r="BO39" s="598"/>
      <c r="BP39" s="598"/>
      <c r="BQ39" s="598"/>
      <c r="BR39" s="598"/>
      <c r="BS39" s="598"/>
      <c r="BT39" s="598"/>
      <c r="BU39" s="598"/>
      <c r="BV39" s="181"/>
      <c r="BW39" s="597" t="str">
        <f t="shared" si="2"/>
        <v/>
      </c>
      <c r="BX39" s="597"/>
      <c r="BY39" s="598" t="str">
        <f>IF('各会計、関係団体の財政状況及び健全化判断比率'!B73="","",'各会計、関係団体の財政状況及び健全化判断比率'!B73)</f>
        <v/>
      </c>
      <c r="BZ39" s="598"/>
      <c r="CA39" s="598"/>
      <c r="CB39" s="598"/>
      <c r="CC39" s="598"/>
      <c r="CD39" s="598"/>
      <c r="CE39" s="598"/>
      <c r="CF39" s="598"/>
      <c r="CG39" s="598"/>
      <c r="CH39" s="598"/>
      <c r="CI39" s="598"/>
      <c r="CJ39" s="598"/>
      <c r="CK39" s="598"/>
      <c r="CL39" s="598"/>
      <c r="CM39" s="598"/>
      <c r="CN39" s="181"/>
      <c r="CO39" s="597">
        <f t="shared" si="3"/>
        <v>28</v>
      </c>
      <c r="CP39" s="597"/>
      <c r="CQ39" s="598" t="str">
        <f>IF('各会計、関係団体の財政状況及び健全化判断比率'!BS12="","",'各会計、関係団体の財政状況及び健全化判断比率'!BS12)</f>
        <v>（公益財団法人）浜松市医療公社</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208"/>
    </row>
    <row r="40" spans="1:113" ht="32.25" customHeight="1" x14ac:dyDescent="0.15">
      <c r="A40" s="181"/>
      <c r="B40" s="205"/>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81"/>
      <c r="U40" s="597" t="str">
        <f t="shared" si="4"/>
        <v/>
      </c>
      <c r="V40" s="597"/>
      <c r="W40" s="598"/>
      <c r="X40" s="598"/>
      <c r="Y40" s="598"/>
      <c r="Z40" s="598"/>
      <c r="AA40" s="598"/>
      <c r="AB40" s="598"/>
      <c r="AC40" s="598"/>
      <c r="AD40" s="598"/>
      <c r="AE40" s="598"/>
      <c r="AF40" s="598"/>
      <c r="AG40" s="598"/>
      <c r="AH40" s="598"/>
      <c r="AI40" s="598"/>
      <c r="AJ40" s="598"/>
      <c r="AK40" s="598"/>
      <c r="AL40" s="181"/>
      <c r="AM40" s="597" t="str">
        <f t="shared" si="0"/>
        <v/>
      </c>
      <c r="AN40" s="597"/>
      <c r="AO40" s="598"/>
      <c r="AP40" s="598"/>
      <c r="AQ40" s="598"/>
      <c r="AR40" s="598"/>
      <c r="AS40" s="598"/>
      <c r="AT40" s="598"/>
      <c r="AU40" s="598"/>
      <c r="AV40" s="598"/>
      <c r="AW40" s="598"/>
      <c r="AX40" s="598"/>
      <c r="AY40" s="598"/>
      <c r="AZ40" s="598"/>
      <c r="BA40" s="598"/>
      <c r="BB40" s="598"/>
      <c r="BC40" s="598"/>
      <c r="BD40" s="181"/>
      <c r="BE40" s="597" t="str">
        <f t="shared" si="1"/>
        <v/>
      </c>
      <c r="BF40" s="597"/>
      <c r="BG40" s="598"/>
      <c r="BH40" s="598"/>
      <c r="BI40" s="598"/>
      <c r="BJ40" s="598"/>
      <c r="BK40" s="598"/>
      <c r="BL40" s="598"/>
      <c r="BM40" s="598"/>
      <c r="BN40" s="598"/>
      <c r="BO40" s="598"/>
      <c r="BP40" s="598"/>
      <c r="BQ40" s="598"/>
      <c r="BR40" s="598"/>
      <c r="BS40" s="598"/>
      <c r="BT40" s="598"/>
      <c r="BU40" s="598"/>
      <c r="BV40" s="181"/>
      <c r="BW40" s="597" t="str">
        <f t="shared" si="2"/>
        <v/>
      </c>
      <c r="BX40" s="597"/>
      <c r="BY40" s="598" t="str">
        <f>IF('各会計、関係団体の財政状況及び健全化判断比率'!B74="","",'各会計、関係団体の財政状況及び健全化判断比率'!B74)</f>
        <v/>
      </c>
      <c r="BZ40" s="598"/>
      <c r="CA40" s="598"/>
      <c r="CB40" s="598"/>
      <c r="CC40" s="598"/>
      <c r="CD40" s="598"/>
      <c r="CE40" s="598"/>
      <c r="CF40" s="598"/>
      <c r="CG40" s="598"/>
      <c r="CH40" s="598"/>
      <c r="CI40" s="598"/>
      <c r="CJ40" s="598"/>
      <c r="CK40" s="598"/>
      <c r="CL40" s="598"/>
      <c r="CM40" s="598"/>
      <c r="CN40" s="181"/>
      <c r="CO40" s="597">
        <f t="shared" si="3"/>
        <v>29</v>
      </c>
      <c r="CP40" s="597"/>
      <c r="CQ40" s="598" t="str">
        <f>IF('各会計、関係団体の財政状況及び健全化判断比率'!BS13="","",'各会計、関係団体の財政状況及び健全化判断比率'!BS13)</f>
        <v>（一般財団法人）浜松市清掃公社</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208"/>
    </row>
    <row r="41" spans="1:113" ht="32.25" customHeight="1" x14ac:dyDescent="0.15">
      <c r="A41" s="181"/>
      <c r="B41" s="205"/>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81"/>
      <c r="U41" s="597" t="str">
        <f t="shared" si="4"/>
        <v/>
      </c>
      <c r="V41" s="597"/>
      <c r="W41" s="598"/>
      <c r="X41" s="598"/>
      <c r="Y41" s="598"/>
      <c r="Z41" s="598"/>
      <c r="AA41" s="598"/>
      <c r="AB41" s="598"/>
      <c r="AC41" s="598"/>
      <c r="AD41" s="598"/>
      <c r="AE41" s="598"/>
      <c r="AF41" s="598"/>
      <c r="AG41" s="598"/>
      <c r="AH41" s="598"/>
      <c r="AI41" s="598"/>
      <c r="AJ41" s="598"/>
      <c r="AK41" s="598"/>
      <c r="AL41" s="181"/>
      <c r="AM41" s="597" t="str">
        <f t="shared" si="0"/>
        <v/>
      </c>
      <c r="AN41" s="597"/>
      <c r="AO41" s="598"/>
      <c r="AP41" s="598"/>
      <c r="AQ41" s="598"/>
      <c r="AR41" s="598"/>
      <c r="AS41" s="598"/>
      <c r="AT41" s="598"/>
      <c r="AU41" s="598"/>
      <c r="AV41" s="598"/>
      <c r="AW41" s="598"/>
      <c r="AX41" s="598"/>
      <c r="AY41" s="598"/>
      <c r="AZ41" s="598"/>
      <c r="BA41" s="598"/>
      <c r="BB41" s="598"/>
      <c r="BC41" s="598"/>
      <c r="BD41" s="181"/>
      <c r="BE41" s="597" t="str">
        <f t="shared" si="1"/>
        <v/>
      </c>
      <c r="BF41" s="597"/>
      <c r="BG41" s="598"/>
      <c r="BH41" s="598"/>
      <c r="BI41" s="598"/>
      <c r="BJ41" s="598"/>
      <c r="BK41" s="598"/>
      <c r="BL41" s="598"/>
      <c r="BM41" s="598"/>
      <c r="BN41" s="598"/>
      <c r="BO41" s="598"/>
      <c r="BP41" s="598"/>
      <c r="BQ41" s="598"/>
      <c r="BR41" s="598"/>
      <c r="BS41" s="598"/>
      <c r="BT41" s="598"/>
      <c r="BU41" s="598"/>
      <c r="BV41" s="181"/>
      <c r="BW41" s="597" t="str">
        <f t="shared" si="2"/>
        <v/>
      </c>
      <c r="BX41" s="597"/>
      <c r="BY41" s="598" t="str">
        <f>IF('各会計、関係団体の財政状況及び健全化判断比率'!B75="","",'各会計、関係団体の財政状況及び健全化判断比率'!B75)</f>
        <v/>
      </c>
      <c r="BZ41" s="598"/>
      <c r="CA41" s="598"/>
      <c r="CB41" s="598"/>
      <c r="CC41" s="598"/>
      <c r="CD41" s="598"/>
      <c r="CE41" s="598"/>
      <c r="CF41" s="598"/>
      <c r="CG41" s="598"/>
      <c r="CH41" s="598"/>
      <c r="CI41" s="598"/>
      <c r="CJ41" s="598"/>
      <c r="CK41" s="598"/>
      <c r="CL41" s="598"/>
      <c r="CM41" s="598"/>
      <c r="CN41" s="181"/>
      <c r="CO41" s="597">
        <f t="shared" si="3"/>
        <v>30</v>
      </c>
      <c r="CP41" s="597"/>
      <c r="CQ41" s="598" t="str">
        <f>IF('各会計、関係団体の財政状況及び健全化判断比率'!BS14="","",'各会計、関係団体の財政状況及び健全化判断比率'!BS14)</f>
        <v>（公益財団法人）浜松地域イノベーション推進機構</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208"/>
    </row>
    <row r="42" spans="1:113" ht="32.25" customHeight="1" x14ac:dyDescent="0.15">
      <c r="B42" s="205"/>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81"/>
      <c r="U42" s="597" t="str">
        <f t="shared" si="4"/>
        <v/>
      </c>
      <c r="V42" s="597"/>
      <c r="W42" s="598"/>
      <c r="X42" s="598"/>
      <c r="Y42" s="598"/>
      <c r="Z42" s="598"/>
      <c r="AA42" s="598"/>
      <c r="AB42" s="598"/>
      <c r="AC42" s="598"/>
      <c r="AD42" s="598"/>
      <c r="AE42" s="598"/>
      <c r="AF42" s="598"/>
      <c r="AG42" s="598"/>
      <c r="AH42" s="598"/>
      <c r="AI42" s="598"/>
      <c r="AJ42" s="598"/>
      <c r="AK42" s="598"/>
      <c r="AL42" s="181"/>
      <c r="AM42" s="597" t="str">
        <f t="shared" si="0"/>
        <v/>
      </c>
      <c r="AN42" s="597"/>
      <c r="AO42" s="598"/>
      <c r="AP42" s="598"/>
      <c r="AQ42" s="598"/>
      <c r="AR42" s="598"/>
      <c r="AS42" s="598"/>
      <c r="AT42" s="598"/>
      <c r="AU42" s="598"/>
      <c r="AV42" s="598"/>
      <c r="AW42" s="598"/>
      <c r="AX42" s="598"/>
      <c r="AY42" s="598"/>
      <c r="AZ42" s="598"/>
      <c r="BA42" s="598"/>
      <c r="BB42" s="598"/>
      <c r="BC42" s="598"/>
      <c r="BD42" s="181"/>
      <c r="BE42" s="597" t="str">
        <f t="shared" si="1"/>
        <v/>
      </c>
      <c r="BF42" s="597"/>
      <c r="BG42" s="598"/>
      <c r="BH42" s="598"/>
      <c r="BI42" s="598"/>
      <c r="BJ42" s="598"/>
      <c r="BK42" s="598"/>
      <c r="BL42" s="598"/>
      <c r="BM42" s="598"/>
      <c r="BN42" s="598"/>
      <c r="BO42" s="598"/>
      <c r="BP42" s="598"/>
      <c r="BQ42" s="598"/>
      <c r="BR42" s="598"/>
      <c r="BS42" s="598"/>
      <c r="BT42" s="598"/>
      <c r="BU42" s="598"/>
      <c r="BV42" s="181"/>
      <c r="BW42" s="597" t="str">
        <f t="shared" si="2"/>
        <v/>
      </c>
      <c r="BX42" s="597"/>
      <c r="BY42" s="598" t="str">
        <f>IF('各会計、関係団体の財政状況及び健全化判断比率'!B76="","",'各会計、関係団体の財政状況及び健全化判断比率'!B76)</f>
        <v/>
      </c>
      <c r="BZ42" s="598"/>
      <c r="CA42" s="598"/>
      <c r="CB42" s="598"/>
      <c r="CC42" s="598"/>
      <c r="CD42" s="598"/>
      <c r="CE42" s="598"/>
      <c r="CF42" s="598"/>
      <c r="CG42" s="598"/>
      <c r="CH42" s="598"/>
      <c r="CI42" s="598"/>
      <c r="CJ42" s="598"/>
      <c r="CK42" s="598"/>
      <c r="CL42" s="598"/>
      <c r="CM42" s="598"/>
      <c r="CN42" s="181"/>
      <c r="CO42" s="597">
        <f t="shared" si="3"/>
        <v>31</v>
      </c>
      <c r="CP42" s="597"/>
      <c r="CQ42" s="598" t="str">
        <f>IF('各会計、関係団体の財政状況及び健全化判断比率'!BS15="","",'各会計、関係団体の財政状況及び健全化判断比率'!BS15)</f>
        <v>（公益財団法人）浜松市勤労福祉協会</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208"/>
    </row>
    <row r="43" spans="1:113" ht="32.25" customHeight="1" x14ac:dyDescent="0.15">
      <c r="B43" s="205"/>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81"/>
      <c r="U43" s="597" t="str">
        <f t="shared" si="4"/>
        <v/>
      </c>
      <c r="V43" s="597"/>
      <c r="W43" s="598"/>
      <c r="X43" s="598"/>
      <c r="Y43" s="598"/>
      <c r="Z43" s="598"/>
      <c r="AA43" s="598"/>
      <c r="AB43" s="598"/>
      <c r="AC43" s="598"/>
      <c r="AD43" s="598"/>
      <c r="AE43" s="598"/>
      <c r="AF43" s="598"/>
      <c r="AG43" s="598"/>
      <c r="AH43" s="598"/>
      <c r="AI43" s="598"/>
      <c r="AJ43" s="598"/>
      <c r="AK43" s="598"/>
      <c r="AL43" s="181"/>
      <c r="AM43" s="597" t="str">
        <f t="shared" si="0"/>
        <v/>
      </c>
      <c r="AN43" s="597"/>
      <c r="AO43" s="598"/>
      <c r="AP43" s="598"/>
      <c r="AQ43" s="598"/>
      <c r="AR43" s="598"/>
      <c r="AS43" s="598"/>
      <c r="AT43" s="598"/>
      <c r="AU43" s="598"/>
      <c r="AV43" s="598"/>
      <c r="AW43" s="598"/>
      <c r="AX43" s="598"/>
      <c r="AY43" s="598"/>
      <c r="AZ43" s="598"/>
      <c r="BA43" s="598"/>
      <c r="BB43" s="598"/>
      <c r="BC43" s="598"/>
      <c r="BD43" s="181"/>
      <c r="BE43" s="597" t="str">
        <f t="shared" si="1"/>
        <v/>
      </c>
      <c r="BF43" s="597"/>
      <c r="BG43" s="598"/>
      <c r="BH43" s="598"/>
      <c r="BI43" s="598"/>
      <c r="BJ43" s="598"/>
      <c r="BK43" s="598"/>
      <c r="BL43" s="598"/>
      <c r="BM43" s="598"/>
      <c r="BN43" s="598"/>
      <c r="BO43" s="598"/>
      <c r="BP43" s="598"/>
      <c r="BQ43" s="598"/>
      <c r="BR43" s="598"/>
      <c r="BS43" s="598"/>
      <c r="BT43" s="598"/>
      <c r="BU43" s="598"/>
      <c r="BV43" s="181"/>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81"/>
      <c r="CO43" s="597">
        <f t="shared" si="3"/>
        <v>32</v>
      </c>
      <c r="CP43" s="597"/>
      <c r="CQ43" s="598" t="str">
        <f>IF('各会計、関係団体の財政状況及び健全化判断比率'!BS16="","",'各会計、関係団体の財政状況及び健全化判断比率'!BS16)</f>
        <v>（公益財団法人）浜松市花みどり振興財団</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208"/>
    </row>
    <row r="44" spans="1:113" ht="13.5" customHeight="1" thickBot="1" x14ac:dyDescent="0.2">
      <c r="B44" s="209"/>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U44" s="210"/>
      <c r="BV44" s="210"/>
      <c r="BW44" s="210"/>
      <c r="BX44" s="210"/>
      <c r="BY44" s="210"/>
      <c r="BZ44" s="210"/>
      <c r="CA44" s="210"/>
      <c r="CB44" s="210"/>
      <c r="CC44" s="210"/>
      <c r="CD44" s="210"/>
      <c r="CE44" s="210"/>
      <c r="CF44" s="210"/>
      <c r="CG44" s="210"/>
      <c r="CH44" s="210"/>
      <c r="CI44" s="210"/>
      <c r="CJ44" s="210"/>
      <c r="CK44" s="210"/>
      <c r="CL44" s="210"/>
      <c r="CM44" s="210"/>
      <c r="CN44" s="210"/>
      <c r="CO44" s="210"/>
      <c r="CP44" s="210"/>
      <c r="CQ44" s="210"/>
      <c r="CR44" s="210"/>
      <c r="CS44" s="210"/>
      <c r="CT44" s="210"/>
      <c r="CU44" s="210"/>
      <c r="CV44" s="210"/>
      <c r="CW44" s="210"/>
      <c r="CX44" s="210"/>
      <c r="CY44" s="210"/>
      <c r="CZ44" s="210"/>
      <c r="DA44" s="210"/>
      <c r="DB44" s="210"/>
      <c r="DC44" s="210"/>
      <c r="DD44" s="210"/>
      <c r="DE44" s="210"/>
      <c r="DF44" s="210"/>
      <c r="DG44" s="210"/>
      <c r="DH44" s="210"/>
      <c r="DI44" s="211"/>
    </row>
    <row r="45" spans="1:113" x14ac:dyDescent="0.15"/>
    <row r="46" spans="1:113" x14ac:dyDescent="0.15">
      <c r="B46" s="180" t="s">
        <v>205</v>
      </c>
      <c r="E46" s="600" t="s">
        <v>206</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15">
      <c r="E47" s="600" t="s">
        <v>207</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15">
      <c r="E48" s="600" t="s">
        <v>208</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15">
      <c r="E49" s="601" t="s">
        <v>209</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15">
      <c r="E50" s="600" t="s">
        <v>210</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15">
      <c r="E51" s="600" t="s">
        <v>211</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15">
      <c r="E52" s="600" t="s">
        <v>212</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15">
      <c r="E53" s="600" t="s">
        <v>213</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15"/>
    <row r="55" spans="5:113" x14ac:dyDescent="0.15"/>
    <row r="56" spans="5:113" x14ac:dyDescent="0.15"/>
  </sheetData>
  <sheetProtection algorithmName="SHA-512" hashValue="koXxe3/Kk8CS7yyPPUivrqoptWWZCZBPNYOpYF1pbRTxie6XEXMTxDaoom0fBoD7USTjfKd6hby0omn8RX3rHg==" saltValue="BCqdJQJyqZ29sJDwXghPTg=="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2" zoomScaleSheetLayoutView="100" workbookViewId="0">
      <selection activeCell="I32" sqref="I32"/>
    </sheetView>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578</v>
      </c>
      <c r="G33" s="29" t="s">
        <v>579</v>
      </c>
      <c r="H33" s="29" t="s">
        <v>580</v>
      </c>
      <c r="I33" s="29" t="s">
        <v>581</v>
      </c>
      <c r="J33" s="30" t="s">
        <v>582</v>
      </c>
      <c r="K33" s="22"/>
      <c r="L33" s="22"/>
      <c r="M33" s="22"/>
      <c r="N33" s="22"/>
      <c r="O33" s="22"/>
      <c r="P33" s="22"/>
    </row>
    <row r="34" spans="1:16" ht="39" customHeight="1" x14ac:dyDescent="0.15">
      <c r="A34" s="22"/>
      <c r="B34" s="31"/>
      <c r="C34" s="1151" t="s">
        <v>586</v>
      </c>
      <c r="D34" s="1151"/>
      <c r="E34" s="1152"/>
      <c r="F34" s="32">
        <v>2.81</v>
      </c>
      <c r="G34" s="33">
        <v>2.76</v>
      </c>
      <c r="H34" s="33">
        <v>2.96</v>
      </c>
      <c r="I34" s="33">
        <v>3.13</v>
      </c>
      <c r="J34" s="34">
        <v>4.21</v>
      </c>
      <c r="K34" s="22"/>
      <c r="L34" s="22"/>
      <c r="M34" s="22"/>
      <c r="N34" s="22"/>
      <c r="O34" s="22"/>
      <c r="P34" s="22"/>
    </row>
    <row r="35" spans="1:16" ht="39" customHeight="1" x14ac:dyDescent="0.15">
      <c r="A35" s="22"/>
      <c r="B35" s="35"/>
      <c r="C35" s="1145" t="s">
        <v>587</v>
      </c>
      <c r="D35" s="1146"/>
      <c r="E35" s="1147"/>
      <c r="F35" s="36">
        <v>5.66</v>
      </c>
      <c r="G35" s="37">
        <v>5.31</v>
      </c>
      <c r="H35" s="37">
        <v>4.74</v>
      </c>
      <c r="I35" s="37">
        <v>4.2300000000000004</v>
      </c>
      <c r="J35" s="38">
        <v>3.64</v>
      </c>
      <c r="K35" s="22"/>
      <c r="L35" s="22"/>
      <c r="M35" s="22"/>
      <c r="N35" s="22"/>
      <c r="O35" s="22"/>
      <c r="P35" s="22"/>
    </row>
    <row r="36" spans="1:16" ht="39" customHeight="1" x14ac:dyDescent="0.15">
      <c r="A36" s="22"/>
      <c r="B36" s="35"/>
      <c r="C36" s="1145" t="s">
        <v>588</v>
      </c>
      <c r="D36" s="1146"/>
      <c r="E36" s="1147"/>
      <c r="F36" s="36">
        <v>1.42</v>
      </c>
      <c r="G36" s="37">
        <v>1.95</v>
      </c>
      <c r="H36" s="37">
        <v>2.34</v>
      </c>
      <c r="I36" s="37">
        <v>2.35</v>
      </c>
      <c r="J36" s="38">
        <v>2.5</v>
      </c>
      <c r="K36" s="22"/>
      <c r="L36" s="22"/>
      <c r="M36" s="22"/>
      <c r="N36" s="22"/>
      <c r="O36" s="22"/>
      <c r="P36" s="22"/>
    </row>
    <row r="37" spans="1:16" ht="39" customHeight="1" x14ac:dyDescent="0.15">
      <c r="A37" s="22"/>
      <c r="B37" s="35"/>
      <c r="C37" s="1145" t="s">
        <v>589</v>
      </c>
      <c r="D37" s="1146"/>
      <c r="E37" s="1147"/>
      <c r="F37" s="36">
        <v>1.45</v>
      </c>
      <c r="G37" s="37">
        <v>1.45</v>
      </c>
      <c r="H37" s="37">
        <v>1.34</v>
      </c>
      <c r="I37" s="37">
        <v>1.82</v>
      </c>
      <c r="J37" s="38">
        <v>2.21</v>
      </c>
      <c r="K37" s="22"/>
      <c r="L37" s="22"/>
      <c r="M37" s="22"/>
      <c r="N37" s="22"/>
      <c r="O37" s="22"/>
      <c r="P37" s="22"/>
    </row>
    <row r="38" spans="1:16" ht="39" customHeight="1" x14ac:dyDescent="0.15">
      <c r="A38" s="22"/>
      <c r="B38" s="35"/>
      <c r="C38" s="1145" t="s">
        <v>590</v>
      </c>
      <c r="D38" s="1146"/>
      <c r="E38" s="1147"/>
      <c r="F38" s="36">
        <v>0.79</v>
      </c>
      <c r="G38" s="37">
        <v>0.87</v>
      </c>
      <c r="H38" s="37">
        <v>1.37</v>
      </c>
      <c r="I38" s="37">
        <v>1.57</v>
      </c>
      <c r="J38" s="38">
        <v>1.37</v>
      </c>
      <c r="K38" s="22"/>
      <c r="L38" s="22"/>
      <c r="M38" s="22"/>
      <c r="N38" s="22"/>
      <c r="O38" s="22"/>
      <c r="P38" s="22"/>
    </row>
    <row r="39" spans="1:16" ht="39" customHeight="1" x14ac:dyDescent="0.15">
      <c r="A39" s="22"/>
      <c r="B39" s="35"/>
      <c r="C39" s="1145" t="s">
        <v>591</v>
      </c>
      <c r="D39" s="1146"/>
      <c r="E39" s="1147"/>
      <c r="F39" s="36">
        <v>0.57999999999999996</v>
      </c>
      <c r="G39" s="37">
        <v>0.33</v>
      </c>
      <c r="H39" s="37">
        <v>0.38</v>
      </c>
      <c r="I39" s="37">
        <v>0.75</v>
      </c>
      <c r="J39" s="38">
        <v>0.86</v>
      </c>
      <c r="K39" s="22"/>
      <c r="L39" s="22"/>
      <c r="M39" s="22"/>
      <c r="N39" s="22"/>
      <c r="O39" s="22"/>
      <c r="P39" s="22"/>
    </row>
    <row r="40" spans="1:16" ht="39" customHeight="1" x14ac:dyDescent="0.15">
      <c r="A40" s="22"/>
      <c r="B40" s="35"/>
      <c r="C40" s="1145" t="s">
        <v>592</v>
      </c>
      <c r="D40" s="1146"/>
      <c r="E40" s="1147"/>
      <c r="F40" s="36">
        <v>0.32</v>
      </c>
      <c r="G40" s="37">
        <v>0.32</v>
      </c>
      <c r="H40" s="37">
        <v>0.32</v>
      </c>
      <c r="I40" s="37">
        <v>0.31</v>
      </c>
      <c r="J40" s="38">
        <v>0.33</v>
      </c>
      <c r="K40" s="22"/>
      <c r="L40" s="22"/>
      <c r="M40" s="22"/>
      <c r="N40" s="22"/>
      <c r="O40" s="22"/>
      <c r="P40" s="22"/>
    </row>
    <row r="41" spans="1:16" ht="39" customHeight="1" x14ac:dyDescent="0.15">
      <c r="A41" s="22"/>
      <c r="B41" s="35"/>
      <c r="C41" s="1145" t="s">
        <v>593</v>
      </c>
      <c r="D41" s="1146"/>
      <c r="E41" s="1147"/>
      <c r="F41" s="36">
        <v>0.01</v>
      </c>
      <c r="G41" s="37">
        <v>0.01</v>
      </c>
      <c r="H41" s="37">
        <v>0.02</v>
      </c>
      <c r="I41" s="37">
        <v>0.03</v>
      </c>
      <c r="J41" s="38">
        <v>0.04</v>
      </c>
      <c r="K41" s="22"/>
      <c r="L41" s="22"/>
      <c r="M41" s="22"/>
      <c r="N41" s="22"/>
      <c r="O41" s="22"/>
      <c r="P41" s="22"/>
    </row>
    <row r="42" spans="1:16" ht="39" customHeight="1" x14ac:dyDescent="0.15">
      <c r="A42" s="22"/>
      <c r="B42" s="39"/>
      <c r="C42" s="1145" t="s">
        <v>594</v>
      </c>
      <c r="D42" s="1146"/>
      <c r="E42" s="1147"/>
      <c r="F42" s="36" t="s">
        <v>537</v>
      </c>
      <c r="G42" s="37" t="s">
        <v>537</v>
      </c>
      <c r="H42" s="37" t="s">
        <v>537</v>
      </c>
      <c r="I42" s="37" t="s">
        <v>537</v>
      </c>
      <c r="J42" s="38" t="s">
        <v>537</v>
      </c>
      <c r="K42" s="22"/>
      <c r="L42" s="22"/>
      <c r="M42" s="22"/>
      <c r="N42" s="22"/>
      <c r="O42" s="22"/>
      <c r="P42" s="22"/>
    </row>
    <row r="43" spans="1:16" ht="39" customHeight="1" thickBot="1" x14ac:dyDescent="0.2">
      <c r="A43" s="22"/>
      <c r="B43" s="40"/>
      <c r="C43" s="1148" t="s">
        <v>595</v>
      </c>
      <c r="D43" s="1149"/>
      <c r="E43" s="1150"/>
      <c r="F43" s="41">
        <v>0.06</v>
      </c>
      <c r="G43" s="42">
        <v>0.03</v>
      </c>
      <c r="H43" s="42">
        <v>0.03</v>
      </c>
      <c r="I43" s="42">
        <v>0.03</v>
      </c>
      <c r="J43" s="43">
        <v>0.04</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VFf3NcgSfIfhJhwHkiNWIx2OK54iWJigcAifrxDXD09GkbWv9/p+IBXlpiJYDSyVtVwdXkTPLTh0c6Ho+CAjcw==" saltValue="WWMBFpBxtpLmVU1RyBzCU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4"/>
  <sheetViews>
    <sheetView showGridLines="0" topLeftCell="B43" zoomScaleSheetLayoutView="55" workbookViewId="0">
      <selection activeCell="S55" sqref="S55"/>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578</v>
      </c>
      <c r="L44" s="56" t="s">
        <v>579</v>
      </c>
      <c r="M44" s="56" t="s">
        <v>580</v>
      </c>
      <c r="N44" s="56" t="s">
        <v>581</v>
      </c>
      <c r="O44" s="57" t="s">
        <v>582</v>
      </c>
      <c r="P44" s="48"/>
      <c r="Q44" s="48"/>
      <c r="R44" s="48"/>
      <c r="S44" s="48"/>
      <c r="T44" s="48"/>
      <c r="U44" s="48"/>
    </row>
    <row r="45" spans="1:21" ht="30.75" customHeight="1" x14ac:dyDescent="0.15">
      <c r="A45" s="48"/>
      <c r="B45" s="1153" t="s">
        <v>11</v>
      </c>
      <c r="C45" s="1154"/>
      <c r="D45" s="58"/>
      <c r="E45" s="1159" t="s">
        <v>12</v>
      </c>
      <c r="F45" s="1159"/>
      <c r="G45" s="1159"/>
      <c r="H45" s="1159"/>
      <c r="I45" s="1159"/>
      <c r="J45" s="1160"/>
      <c r="K45" s="59">
        <v>31595</v>
      </c>
      <c r="L45" s="60">
        <v>30558</v>
      </c>
      <c r="M45" s="60">
        <v>29596</v>
      </c>
      <c r="N45" s="60">
        <v>28964</v>
      </c>
      <c r="O45" s="61">
        <v>25816</v>
      </c>
      <c r="P45" s="48"/>
      <c r="Q45" s="48"/>
      <c r="R45" s="48"/>
      <c r="S45" s="48"/>
      <c r="T45" s="48"/>
      <c r="U45" s="48"/>
    </row>
    <row r="46" spans="1:21" ht="30.75" customHeight="1" x14ac:dyDescent="0.15">
      <c r="A46" s="48"/>
      <c r="B46" s="1155"/>
      <c r="C46" s="1156"/>
      <c r="D46" s="62"/>
      <c r="E46" s="1161" t="s">
        <v>13</v>
      </c>
      <c r="F46" s="1161"/>
      <c r="G46" s="1161"/>
      <c r="H46" s="1161"/>
      <c r="I46" s="1161"/>
      <c r="J46" s="1162"/>
      <c r="K46" s="63" t="s">
        <v>537</v>
      </c>
      <c r="L46" s="64" t="s">
        <v>537</v>
      </c>
      <c r="M46" s="64" t="s">
        <v>537</v>
      </c>
      <c r="N46" s="64" t="s">
        <v>537</v>
      </c>
      <c r="O46" s="65" t="s">
        <v>537</v>
      </c>
      <c r="P46" s="48"/>
      <c r="Q46" s="48"/>
      <c r="R46" s="48"/>
      <c r="S46" s="48"/>
      <c r="T46" s="48"/>
      <c r="U46" s="48"/>
    </row>
    <row r="47" spans="1:21" ht="30.75" customHeight="1" x14ac:dyDescent="0.15">
      <c r="A47" s="48"/>
      <c r="B47" s="1155"/>
      <c r="C47" s="1156"/>
      <c r="D47" s="62"/>
      <c r="E47" s="1161" t="s">
        <v>14</v>
      </c>
      <c r="F47" s="1161"/>
      <c r="G47" s="1161"/>
      <c r="H47" s="1161"/>
      <c r="I47" s="1161"/>
      <c r="J47" s="1162"/>
      <c r="K47" s="63">
        <v>3667</v>
      </c>
      <c r="L47" s="64">
        <v>4000</v>
      </c>
      <c r="M47" s="64">
        <v>4167</v>
      </c>
      <c r="N47" s="64">
        <v>4500</v>
      </c>
      <c r="O47" s="65">
        <v>4833</v>
      </c>
      <c r="P47" s="48"/>
      <c r="Q47" s="48"/>
      <c r="R47" s="48"/>
      <c r="S47" s="48"/>
      <c r="T47" s="48"/>
      <c r="U47" s="48"/>
    </row>
    <row r="48" spans="1:21" ht="30.75" customHeight="1" x14ac:dyDescent="0.15">
      <c r="A48" s="48"/>
      <c r="B48" s="1155"/>
      <c r="C48" s="1156"/>
      <c r="D48" s="62"/>
      <c r="E48" s="1161" t="s">
        <v>15</v>
      </c>
      <c r="F48" s="1161"/>
      <c r="G48" s="1161"/>
      <c r="H48" s="1161"/>
      <c r="I48" s="1161"/>
      <c r="J48" s="1162"/>
      <c r="K48" s="63">
        <v>5618</v>
      </c>
      <c r="L48" s="64">
        <v>5497</v>
      </c>
      <c r="M48" s="64">
        <v>5227</v>
      </c>
      <c r="N48" s="64">
        <v>5019</v>
      </c>
      <c r="O48" s="65">
        <v>4931</v>
      </c>
      <c r="P48" s="48"/>
      <c r="Q48" s="48"/>
      <c r="R48" s="48"/>
      <c r="S48" s="48"/>
      <c r="T48" s="48"/>
      <c r="U48" s="48"/>
    </row>
    <row r="49" spans="1:21" ht="30.75" customHeight="1" x14ac:dyDescent="0.15">
      <c r="A49" s="48"/>
      <c r="B49" s="1155"/>
      <c r="C49" s="1156"/>
      <c r="D49" s="62"/>
      <c r="E49" s="1161" t="s">
        <v>16</v>
      </c>
      <c r="F49" s="1161"/>
      <c r="G49" s="1161"/>
      <c r="H49" s="1161"/>
      <c r="I49" s="1161"/>
      <c r="J49" s="1162"/>
      <c r="K49" s="63">
        <v>1</v>
      </c>
      <c r="L49" s="64">
        <v>1</v>
      </c>
      <c r="M49" s="64">
        <v>1</v>
      </c>
      <c r="N49" s="64">
        <v>1</v>
      </c>
      <c r="O49" s="65">
        <v>1</v>
      </c>
      <c r="P49" s="48"/>
      <c r="Q49" s="48"/>
      <c r="R49" s="48"/>
      <c r="S49" s="48"/>
      <c r="T49" s="48"/>
      <c r="U49" s="48"/>
    </row>
    <row r="50" spans="1:21" ht="30.75" customHeight="1" x14ac:dyDescent="0.15">
      <c r="A50" s="48"/>
      <c r="B50" s="1155"/>
      <c r="C50" s="1156"/>
      <c r="D50" s="62"/>
      <c r="E50" s="1161" t="s">
        <v>17</v>
      </c>
      <c r="F50" s="1161"/>
      <c r="G50" s="1161"/>
      <c r="H50" s="1161"/>
      <c r="I50" s="1161"/>
      <c r="J50" s="1162"/>
      <c r="K50" s="63">
        <v>1045</v>
      </c>
      <c r="L50" s="64">
        <v>982</v>
      </c>
      <c r="M50" s="64">
        <v>1347</v>
      </c>
      <c r="N50" s="64">
        <v>1410</v>
      </c>
      <c r="O50" s="65">
        <v>2157</v>
      </c>
      <c r="P50" s="48"/>
      <c r="Q50" s="48"/>
      <c r="R50" s="48"/>
      <c r="S50" s="48"/>
      <c r="T50" s="48"/>
      <c r="U50" s="48"/>
    </row>
    <row r="51" spans="1:21" ht="30.75" customHeight="1" x14ac:dyDescent="0.15">
      <c r="A51" s="48"/>
      <c r="B51" s="1157"/>
      <c r="C51" s="1158"/>
      <c r="D51" s="66"/>
      <c r="E51" s="1161" t="s">
        <v>18</v>
      </c>
      <c r="F51" s="1161"/>
      <c r="G51" s="1161"/>
      <c r="H51" s="1161"/>
      <c r="I51" s="1161"/>
      <c r="J51" s="1162"/>
      <c r="K51" s="63" t="s">
        <v>537</v>
      </c>
      <c r="L51" s="64" t="s">
        <v>537</v>
      </c>
      <c r="M51" s="64" t="s">
        <v>537</v>
      </c>
      <c r="N51" s="64" t="s">
        <v>537</v>
      </c>
      <c r="O51" s="65" t="s">
        <v>537</v>
      </c>
      <c r="P51" s="48"/>
      <c r="Q51" s="48"/>
      <c r="R51" s="48"/>
      <c r="S51" s="48"/>
      <c r="T51" s="48"/>
      <c r="U51" s="48"/>
    </row>
    <row r="52" spans="1:21" ht="30.75" customHeight="1" x14ac:dyDescent="0.15">
      <c r="A52" s="48"/>
      <c r="B52" s="1163" t="s">
        <v>19</v>
      </c>
      <c r="C52" s="1164"/>
      <c r="D52" s="66"/>
      <c r="E52" s="1161" t="s">
        <v>20</v>
      </c>
      <c r="F52" s="1161"/>
      <c r="G52" s="1161"/>
      <c r="H52" s="1161"/>
      <c r="I52" s="1161"/>
      <c r="J52" s="1162"/>
      <c r="K52" s="63">
        <v>31905</v>
      </c>
      <c r="L52" s="64">
        <v>31398</v>
      </c>
      <c r="M52" s="64">
        <v>30841</v>
      </c>
      <c r="N52" s="64">
        <v>31005</v>
      </c>
      <c r="O52" s="65">
        <v>29870</v>
      </c>
      <c r="P52" s="48"/>
      <c r="Q52" s="48"/>
      <c r="R52" s="48"/>
      <c r="S52" s="48"/>
      <c r="T52" s="48"/>
      <c r="U52" s="48"/>
    </row>
    <row r="53" spans="1:21" ht="30.75" customHeight="1" thickBot="1" x14ac:dyDescent="0.2">
      <c r="A53" s="48"/>
      <c r="B53" s="1165" t="s">
        <v>21</v>
      </c>
      <c r="C53" s="1166"/>
      <c r="D53" s="67"/>
      <c r="E53" s="1167" t="s">
        <v>22</v>
      </c>
      <c r="F53" s="1167"/>
      <c r="G53" s="1167"/>
      <c r="H53" s="1167"/>
      <c r="I53" s="1167"/>
      <c r="J53" s="1168"/>
      <c r="K53" s="68">
        <v>10021</v>
      </c>
      <c r="L53" s="69">
        <v>9640</v>
      </c>
      <c r="M53" s="69">
        <v>9497</v>
      </c>
      <c r="N53" s="69">
        <v>8889</v>
      </c>
      <c r="O53" s="70">
        <v>7868</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t="s">
        <v>24</v>
      </c>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25</v>
      </c>
      <c r="C56" s="73"/>
      <c r="D56" s="73"/>
      <c r="E56" s="73"/>
      <c r="F56" s="73"/>
      <c r="G56" s="73"/>
      <c r="H56" s="73"/>
      <c r="I56" s="73"/>
      <c r="J56" s="73"/>
      <c r="K56" s="74"/>
      <c r="L56" s="74"/>
      <c r="M56" s="74"/>
      <c r="N56" s="74"/>
      <c r="O56" s="75" t="s">
        <v>596</v>
      </c>
      <c r="P56" s="48"/>
      <c r="Q56" s="48"/>
      <c r="R56" s="48"/>
      <c r="S56" s="48"/>
      <c r="T56" s="48"/>
      <c r="U56" s="48"/>
    </row>
    <row r="57" spans="1:21" ht="31.5" customHeight="1" thickBot="1" x14ac:dyDescent="0.2">
      <c r="A57" s="48"/>
      <c r="B57" s="76"/>
      <c r="C57" s="77"/>
      <c r="D57" s="77"/>
      <c r="E57" s="78"/>
      <c r="F57" s="78"/>
      <c r="G57" s="78"/>
      <c r="H57" s="78"/>
      <c r="I57" s="78"/>
      <c r="J57" s="79" t="s">
        <v>2</v>
      </c>
      <c r="K57" s="80" t="s">
        <v>597</v>
      </c>
      <c r="L57" s="81" t="s">
        <v>598</v>
      </c>
      <c r="M57" s="81" t="s">
        <v>599</v>
      </c>
      <c r="N57" s="81" t="s">
        <v>600</v>
      </c>
      <c r="O57" s="82" t="s">
        <v>601</v>
      </c>
      <c r="P57" s="48"/>
      <c r="Q57" s="48"/>
      <c r="R57" s="48"/>
      <c r="S57" s="48"/>
      <c r="T57" s="48"/>
      <c r="U57" s="48"/>
    </row>
    <row r="58" spans="1:21" ht="31.5" customHeight="1" x14ac:dyDescent="0.15">
      <c r="B58" s="1169" t="s">
        <v>26</v>
      </c>
      <c r="C58" s="1170"/>
      <c r="D58" s="1175" t="s">
        <v>27</v>
      </c>
      <c r="E58" s="1176"/>
      <c r="F58" s="1176"/>
      <c r="G58" s="1176"/>
      <c r="H58" s="1176"/>
      <c r="I58" s="1176"/>
      <c r="J58" s="1177"/>
      <c r="K58" s="83">
        <v>10000</v>
      </c>
      <c r="L58" s="84">
        <v>10000</v>
      </c>
      <c r="M58" s="84">
        <v>10000</v>
      </c>
      <c r="N58" s="84">
        <v>10000</v>
      </c>
      <c r="O58" s="85">
        <v>10000</v>
      </c>
    </row>
    <row r="59" spans="1:21" ht="31.5" customHeight="1" x14ac:dyDescent="0.15">
      <c r="B59" s="1171"/>
      <c r="C59" s="1172"/>
      <c r="D59" s="1178" t="s">
        <v>28</v>
      </c>
      <c r="E59" s="1179"/>
      <c r="F59" s="1179"/>
      <c r="G59" s="1179"/>
      <c r="H59" s="1179"/>
      <c r="I59" s="1179"/>
      <c r="J59" s="1180"/>
      <c r="K59" s="86">
        <v>22500</v>
      </c>
      <c r="L59" s="87">
        <v>23500</v>
      </c>
      <c r="M59" s="87">
        <v>25500</v>
      </c>
      <c r="N59" s="87">
        <v>28000</v>
      </c>
      <c r="O59" s="88">
        <v>32500</v>
      </c>
    </row>
    <row r="60" spans="1:21" ht="31.5" customHeight="1" thickBot="1" x14ac:dyDescent="0.2">
      <c r="B60" s="1173"/>
      <c r="C60" s="1174"/>
      <c r="D60" s="1181" t="s">
        <v>29</v>
      </c>
      <c r="E60" s="1182"/>
      <c r="F60" s="1182"/>
      <c r="G60" s="1182"/>
      <c r="H60" s="1182"/>
      <c r="I60" s="1182"/>
      <c r="J60" s="1183"/>
      <c r="K60" s="89">
        <v>15000</v>
      </c>
      <c r="L60" s="90">
        <v>15000</v>
      </c>
      <c r="M60" s="90">
        <v>15333</v>
      </c>
      <c r="N60" s="90">
        <v>16000</v>
      </c>
      <c r="O60" s="91">
        <v>16833</v>
      </c>
    </row>
    <row r="61" spans="1:21" ht="24" customHeight="1" x14ac:dyDescent="0.15">
      <c r="B61" s="92"/>
      <c r="C61" s="92"/>
      <c r="D61" s="93" t="s">
        <v>30</v>
      </c>
      <c r="E61" s="94"/>
      <c r="F61" s="94"/>
      <c r="G61" s="94"/>
      <c r="H61" s="94"/>
      <c r="I61" s="94"/>
      <c r="J61" s="94"/>
      <c r="K61" s="94"/>
      <c r="L61" s="94"/>
      <c r="M61" s="94"/>
      <c r="N61" s="94"/>
      <c r="O61" s="94"/>
    </row>
    <row r="62" spans="1:21" ht="24" customHeight="1" x14ac:dyDescent="0.15">
      <c r="B62" s="95"/>
      <c r="C62" s="95"/>
      <c r="D62" s="93" t="s">
        <v>31</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IPA8XaWxXAb40uPkAsvQN17cjkOeFUB3NmIp0P196CPIHAhzxLrlqizQi6b4OeDdOxzfWocigWNUFO5Yb59xLg==" saltValue="QGe7V4YGg4OEk4az8I/XKg=="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2"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5"/>
  <sheetViews>
    <sheetView showGridLines="0" topLeftCell="A22" zoomScaleSheetLayoutView="100" workbookViewId="0">
      <selection activeCell="K48" sqref="K48"/>
    </sheetView>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9</v>
      </c>
    </row>
    <row r="40" spans="2:13" ht="27.75" customHeight="1" thickBot="1" x14ac:dyDescent="0.2">
      <c r="B40" s="98" t="s">
        <v>10</v>
      </c>
      <c r="C40" s="99"/>
      <c r="D40" s="99"/>
      <c r="E40" s="100"/>
      <c r="F40" s="100"/>
      <c r="G40" s="100"/>
      <c r="H40" s="101" t="s">
        <v>2</v>
      </c>
      <c r="I40" s="102" t="s">
        <v>578</v>
      </c>
      <c r="J40" s="103" t="s">
        <v>579</v>
      </c>
      <c r="K40" s="103" t="s">
        <v>580</v>
      </c>
      <c r="L40" s="103" t="s">
        <v>581</v>
      </c>
      <c r="M40" s="104" t="s">
        <v>582</v>
      </c>
    </row>
    <row r="41" spans="2:13" ht="27.75" customHeight="1" x14ac:dyDescent="0.15">
      <c r="B41" s="1184" t="s">
        <v>32</v>
      </c>
      <c r="C41" s="1185"/>
      <c r="D41" s="105"/>
      <c r="E41" s="1190" t="s">
        <v>33</v>
      </c>
      <c r="F41" s="1190"/>
      <c r="G41" s="1190"/>
      <c r="H41" s="1191"/>
      <c r="I41" s="355">
        <v>281322</v>
      </c>
      <c r="J41" s="356">
        <v>281621</v>
      </c>
      <c r="K41" s="356">
        <v>286535</v>
      </c>
      <c r="L41" s="356">
        <v>282919</v>
      </c>
      <c r="M41" s="357">
        <v>286232</v>
      </c>
    </row>
    <row r="42" spans="2:13" ht="27.75" customHeight="1" x14ac:dyDescent="0.15">
      <c r="B42" s="1186"/>
      <c r="C42" s="1187"/>
      <c r="D42" s="106"/>
      <c r="E42" s="1192" t="s">
        <v>34</v>
      </c>
      <c r="F42" s="1192"/>
      <c r="G42" s="1192"/>
      <c r="H42" s="1193"/>
      <c r="I42" s="358">
        <v>9466</v>
      </c>
      <c r="J42" s="359">
        <v>10378</v>
      </c>
      <c r="K42" s="359">
        <v>9673</v>
      </c>
      <c r="L42" s="359">
        <v>8851</v>
      </c>
      <c r="M42" s="360">
        <v>7971</v>
      </c>
    </row>
    <row r="43" spans="2:13" ht="27.75" customHeight="1" x14ac:dyDescent="0.15">
      <c r="B43" s="1186"/>
      <c r="C43" s="1187"/>
      <c r="D43" s="106"/>
      <c r="E43" s="1192" t="s">
        <v>35</v>
      </c>
      <c r="F43" s="1192"/>
      <c r="G43" s="1192"/>
      <c r="H43" s="1193"/>
      <c r="I43" s="358">
        <v>70958</v>
      </c>
      <c r="J43" s="359">
        <v>65344</v>
      </c>
      <c r="K43" s="359">
        <v>60782</v>
      </c>
      <c r="L43" s="359">
        <v>58256</v>
      </c>
      <c r="M43" s="360">
        <v>58951</v>
      </c>
    </row>
    <row r="44" spans="2:13" ht="27.75" customHeight="1" x14ac:dyDescent="0.15">
      <c r="B44" s="1186"/>
      <c r="C44" s="1187"/>
      <c r="D44" s="106"/>
      <c r="E44" s="1192" t="s">
        <v>36</v>
      </c>
      <c r="F44" s="1192"/>
      <c r="G44" s="1192"/>
      <c r="H44" s="1193"/>
      <c r="I44" s="358">
        <v>41</v>
      </c>
      <c r="J44" s="359">
        <v>29</v>
      </c>
      <c r="K44" s="359">
        <v>18</v>
      </c>
      <c r="L44" s="359">
        <v>6</v>
      </c>
      <c r="M44" s="360" t="s">
        <v>537</v>
      </c>
    </row>
    <row r="45" spans="2:13" ht="27.75" customHeight="1" x14ac:dyDescent="0.15">
      <c r="B45" s="1186"/>
      <c r="C45" s="1187"/>
      <c r="D45" s="106"/>
      <c r="E45" s="1192" t="s">
        <v>37</v>
      </c>
      <c r="F45" s="1192"/>
      <c r="G45" s="1192"/>
      <c r="H45" s="1193"/>
      <c r="I45" s="358">
        <v>66422</v>
      </c>
      <c r="J45" s="359">
        <v>64692</v>
      </c>
      <c r="K45" s="359">
        <v>62937</v>
      </c>
      <c r="L45" s="359">
        <v>62046</v>
      </c>
      <c r="M45" s="360">
        <v>61162</v>
      </c>
    </row>
    <row r="46" spans="2:13" ht="27.75" customHeight="1" x14ac:dyDescent="0.15">
      <c r="B46" s="1186"/>
      <c r="C46" s="1187"/>
      <c r="D46" s="107"/>
      <c r="E46" s="1192" t="s">
        <v>38</v>
      </c>
      <c r="F46" s="1192"/>
      <c r="G46" s="1192"/>
      <c r="H46" s="1193"/>
      <c r="I46" s="358" t="s">
        <v>537</v>
      </c>
      <c r="J46" s="359" t="s">
        <v>537</v>
      </c>
      <c r="K46" s="359" t="s">
        <v>537</v>
      </c>
      <c r="L46" s="359" t="s">
        <v>537</v>
      </c>
      <c r="M46" s="360" t="s">
        <v>537</v>
      </c>
    </row>
    <row r="47" spans="2:13" ht="27.75" customHeight="1" x14ac:dyDescent="0.15">
      <c r="B47" s="1186"/>
      <c r="C47" s="1187"/>
      <c r="D47" s="108"/>
      <c r="E47" s="1194" t="s">
        <v>39</v>
      </c>
      <c r="F47" s="1195"/>
      <c r="G47" s="1195"/>
      <c r="H47" s="1196"/>
      <c r="I47" s="358" t="s">
        <v>537</v>
      </c>
      <c r="J47" s="359" t="s">
        <v>537</v>
      </c>
      <c r="K47" s="359" t="s">
        <v>537</v>
      </c>
      <c r="L47" s="359" t="s">
        <v>537</v>
      </c>
      <c r="M47" s="360" t="s">
        <v>537</v>
      </c>
    </row>
    <row r="48" spans="2:13" ht="27.75" customHeight="1" x14ac:dyDescent="0.15">
      <c r="B48" s="1186"/>
      <c r="C48" s="1187"/>
      <c r="D48" s="106"/>
      <c r="E48" s="1192" t="s">
        <v>40</v>
      </c>
      <c r="F48" s="1192"/>
      <c r="G48" s="1192"/>
      <c r="H48" s="1193"/>
      <c r="I48" s="358" t="s">
        <v>537</v>
      </c>
      <c r="J48" s="359" t="s">
        <v>537</v>
      </c>
      <c r="K48" s="359" t="s">
        <v>537</v>
      </c>
      <c r="L48" s="359" t="s">
        <v>537</v>
      </c>
      <c r="M48" s="360" t="s">
        <v>537</v>
      </c>
    </row>
    <row r="49" spans="2:13" ht="27.75" customHeight="1" x14ac:dyDescent="0.15">
      <c r="B49" s="1188"/>
      <c r="C49" s="1189"/>
      <c r="D49" s="106"/>
      <c r="E49" s="1192" t="s">
        <v>41</v>
      </c>
      <c r="F49" s="1192"/>
      <c r="G49" s="1192"/>
      <c r="H49" s="1193"/>
      <c r="I49" s="358" t="s">
        <v>537</v>
      </c>
      <c r="J49" s="359" t="s">
        <v>537</v>
      </c>
      <c r="K49" s="359" t="s">
        <v>537</v>
      </c>
      <c r="L49" s="359" t="s">
        <v>537</v>
      </c>
      <c r="M49" s="360" t="s">
        <v>537</v>
      </c>
    </row>
    <row r="50" spans="2:13" ht="27.75" customHeight="1" x14ac:dyDescent="0.15">
      <c r="B50" s="1197" t="s">
        <v>42</v>
      </c>
      <c r="C50" s="1198"/>
      <c r="D50" s="109"/>
      <c r="E50" s="1192" t="s">
        <v>43</v>
      </c>
      <c r="F50" s="1192"/>
      <c r="G50" s="1192"/>
      <c r="H50" s="1193"/>
      <c r="I50" s="358">
        <v>77197</v>
      </c>
      <c r="J50" s="359">
        <v>78539</v>
      </c>
      <c r="K50" s="359">
        <v>75899</v>
      </c>
      <c r="L50" s="359">
        <v>90642</v>
      </c>
      <c r="M50" s="360">
        <v>93961</v>
      </c>
    </row>
    <row r="51" spans="2:13" ht="27.75" customHeight="1" x14ac:dyDescent="0.15">
      <c r="B51" s="1186"/>
      <c r="C51" s="1187"/>
      <c r="D51" s="106"/>
      <c r="E51" s="1192" t="s">
        <v>44</v>
      </c>
      <c r="F51" s="1192"/>
      <c r="G51" s="1192"/>
      <c r="H51" s="1193"/>
      <c r="I51" s="358">
        <v>46091</v>
      </c>
      <c r="J51" s="359">
        <v>42834</v>
      </c>
      <c r="K51" s="359">
        <v>43049</v>
      </c>
      <c r="L51" s="359">
        <v>41901</v>
      </c>
      <c r="M51" s="360">
        <v>39027</v>
      </c>
    </row>
    <row r="52" spans="2:13" ht="27.75" customHeight="1" x14ac:dyDescent="0.15">
      <c r="B52" s="1188"/>
      <c r="C52" s="1189"/>
      <c r="D52" s="106"/>
      <c r="E52" s="1192" t="s">
        <v>45</v>
      </c>
      <c r="F52" s="1192"/>
      <c r="G52" s="1192"/>
      <c r="H52" s="1193"/>
      <c r="I52" s="358">
        <v>344659</v>
      </c>
      <c r="J52" s="359">
        <v>351547</v>
      </c>
      <c r="K52" s="359">
        <v>362112</v>
      </c>
      <c r="L52" s="359">
        <v>365009</v>
      </c>
      <c r="M52" s="360">
        <v>365602</v>
      </c>
    </row>
    <row r="53" spans="2:13" ht="27.75" customHeight="1" thickBot="1" x14ac:dyDescent="0.2">
      <c r="B53" s="1199" t="s">
        <v>46</v>
      </c>
      <c r="C53" s="1200"/>
      <c r="D53" s="110"/>
      <c r="E53" s="1201" t="s">
        <v>47</v>
      </c>
      <c r="F53" s="1201"/>
      <c r="G53" s="1201"/>
      <c r="H53" s="1202"/>
      <c r="I53" s="361">
        <v>-39738</v>
      </c>
      <c r="J53" s="362">
        <v>-50857</v>
      </c>
      <c r="K53" s="362">
        <v>-61116</v>
      </c>
      <c r="L53" s="362">
        <v>-85475</v>
      </c>
      <c r="M53" s="363">
        <v>-84276</v>
      </c>
    </row>
    <row r="54" spans="2:13" ht="27.75" customHeight="1" x14ac:dyDescent="0.15">
      <c r="B54" s="111" t="s">
        <v>48</v>
      </c>
      <c r="C54" s="112"/>
      <c r="D54" s="112"/>
      <c r="E54" s="113"/>
      <c r="F54" s="113"/>
      <c r="G54" s="113"/>
      <c r="H54" s="113"/>
      <c r="I54" s="114"/>
      <c r="J54" s="114"/>
      <c r="K54" s="114"/>
      <c r="L54" s="114"/>
      <c r="M54" s="114"/>
    </row>
    <row r="55" spans="2:13" x14ac:dyDescent="0.15"/>
  </sheetData>
  <sheetProtection algorithmName="SHA-512" hashValue="XHlwFqIA2jGo4whKJWUWHJdKzPTZwRmz38iQqq2sQ3H9ZaWWShn3VyOXa+ruohCIQ6IMSG9YrwMDiKT9t8REOg==" saltValue="/ADCUWZToL7WnNtvWYQ1EA=="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topLeftCell="E52" zoomScale="82" zoomScaleNormal="82" zoomScaleSheetLayoutView="100" workbookViewId="0">
      <selection activeCell="C58" sqref="C58:E58"/>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49</v>
      </c>
    </row>
    <row r="54" spans="2:8" ht="29.25" customHeight="1" thickBot="1" x14ac:dyDescent="0.25">
      <c r="B54" s="116" t="s">
        <v>1</v>
      </c>
      <c r="C54" s="117"/>
      <c r="D54" s="117"/>
      <c r="E54" s="118" t="s">
        <v>2</v>
      </c>
      <c r="F54" s="119" t="s">
        <v>580</v>
      </c>
      <c r="G54" s="119" t="s">
        <v>581</v>
      </c>
      <c r="H54" s="120" t="s">
        <v>582</v>
      </c>
    </row>
    <row r="55" spans="2:8" ht="52.5" customHeight="1" x14ac:dyDescent="0.15">
      <c r="B55" s="121"/>
      <c r="C55" s="1211" t="s">
        <v>50</v>
      </c>
      <c r="D55" s="1211"/>
      <c r="E55" s="1212"/>
      <c r="F55" s="122">
        <v>10767</v>
      </c>
      <c r="G55" s="122">
        <v>14482</v>
      </c>
      <c r="H55" s="123">
        <v>13798</v>
      </c>
    </row>
    <row r="56" spans="2:8" ht="52.5" customHeight="1" x14ac:dyDescent="0.15">
      <c r="B56" s="124"/>
      <c r="C56" s="1213" t="s">
        <v>51</v>
      </c>
      <c r="D56" s="1213"/>
      <c r="E56" s="1214"/>
      <c r="F56" s="125">
        <v>590</v>
      </c>
      <c r="G56" s="125">
        <v>678</v>
      </c>
      <c r="H56" s="126">
        <v>774</v>
      </c>
    </row>
    <row r="57" spans="2:8" ht="53.25" customHeight="1" x14ac:dyDescent="0.15">
      <c r="B57" s="124"/>
      <c r="C57" s="1215" t="s">
        <v>52</v>
      </c>
      <c r="D57" s="1215"/>
      <c r="E57" s="1216"/>
      <c r="F57" s="127">
        <v>31526</v>
      </c>
      <c r="G57" s="127">
        <v>37955</v>
      </c>
      <c r="H57" s="128">
        <v>36506</v>
      </c>
    </row>
    <row r="58" spans="2:8" ht="45.75" customHeight="1" x14ac:dyDescent="0.15">
      <c r="B58" s="129"/>
      <c r="C58" s="1203" t="s">
        <v>621</v>
      </c>
      <c r="D58" s="1204"/>
      <c r="E58" s="1205"/>
      <c r="F58" s="130">
        <v>12108</v>
      </c>
      <c r="G58" s="130">
        <v>15110</v>
      </c>
      <c r="H58" s="131">
        <v>15110</v>
      </c>
    </row>
    <row r="59" spans="2:8" ht="45.75" customHeight="1" x14ac:dyDescent="0.15">
      <c r="B59" s="129"/>
      <c r="C59" s="1203" t="s">
        <v>622</v>
      </c>
      <c r="D59" s="1204"/>
      <c r="E59" s="1205"/>
      <c r="F59" s="130">
        <v>5790</v>
      </c>
      <c r="G59" s="130">
        <v>8020</v>
      </c>
      <c r="H59" s="131">
        <v>8679</v>
      </c>
    </row>
    <row r="60" spans="2:8" ht="45.75" customHeight="1" x14ac:dyDescent="0.15">
      <c r="B60" s="129"/>
      <c r="C60" s="1203" t="s">
        <v>623</v>
      </c>
      <c r="D60" s="1204"/>
      <c r="E60" s="1205"/>
      <c r="F60" s="130">
        <v>1026</v>
      </c>
      <c r="G60" s="130">
        <v>3034</v>
      </c>
      <c r="H60" s="131">
        <v>3808</v>
      </c>
    </row>
    <row r="61" spans="2:8" ht="45.75" customHeight="1" x14ac:dyDescent="0.15">
      <c r="B61" s="129"/>
      <c r="C61" s="1203" t="s">
        <v>624</v>
      </c>
      <c r="D61" s="1204"/>
      <c r="E61" s="1205"/>
      <c r="F61" s="130">
        <v>5175</v>
      </c>
      <c r="G61" s="130">
        <v>4981</v>
      </c>
      <c r="H61" s="131">
        <v>3393</v>
      </c>
    </row>
    <row r="62" spans="2:8" ht="45.75" customHeight="1" thickBot="1" x14ac:dyDescent="0.2">
      <c r="B62" s="132"/>
      <c r="C62" s="1206" t="s">
        <v>625</v>
      </c>
      <c r="D62" s="1207"/>
      <c r="E62" s="1208"/>
      <c r="F62" s="133">
        <v>2516</v>
      </c>
      <c r="G62" s="133">
        <v>2116</v>
      </c>
      <c r="H62" s="134">
        <v>1304</v>
      </c>
    </row>
    <row r="63" spans="2:8" ht="52.5" customHeight="1" thickBot="1" x14ac:dyDescent="0.2">
      <c r="B63" s="135"/>
      <c r="C63" s="1209" t="s">
        <v>53</v>
      </c>
      <c r="D63" s="1209"/>
      <c r="E63" s="1210"/>
      <c r="F63" s="136">
        <v>42883</v>
      </c>
      <c r="G63" s="136">
        <v>53115</v>
      </c>
      <c r="H63" s="137">
        <v>51078</v>
      </c>
    </row>
    <row r="64" spans="2:8" x14ac:dyDescent="0.15"/>
  </sheetData>
  <sheetProtection algorithmName="SHA-512" hashValue="Mcx2r4X5Hfp18xVQ520F7gK9MEZ98SsNyBDaNv+co78i3KzQr21GXS+tD/2BoGgbGHgXxGnaIkGxapmO3fpogg==" saltValue="YKZ6UEvrsjLHMHGJY3BOn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44" customWidth="1"/>
    <col min="2" max="8" width="13.375" style="144" customWidth="1"/>
    <col min="9" max="16384" width="11.125" style="144"/>
  </cols>
  <sheetData>
    <row r="1" spans="1:8" x14ac:dyDescent="0.15">
      <c r="A1" s="138"/>
      <c r="B1" s="139"/>
      <c r="C1" s="140"/>
      <c r="D1" s="141"/>
      <c r="E1" s="142"/>
      <c r="F1" s="142"/>
      <c r="G1" s="142"/>
      <c r="H1" s="143"/>
    </row>
    <row r="2" spans="1:8" x14ac:dyDescent="0.15">
      <c r="A2" s="145"/>
      <c r="B2" s="146"/>
      <c r="C2" s="147"/>
      <c r="D2" s="148" t="s">
        <v>54</v>
      </c>
      <c r="E2" s="149"/>
      <c r="F2" s="150" t="s">
        <v>575</v>
      </c>
      <c r="G2" s="151"/>
      <c r="H2" s="152"/>
    </row>
    <row r="3" spans="1:8" x14ac:dyDescent="0.15">
      <c r="A3" s="148" t="s">
        <v>568</v>
      </c>
      <c r="B3" s="153"/>
      <c r="C3" s="154"/>
      <c r="D3" s="155">
        <v>52492</v>
      </c>
      <c r="E3" s="156"/>
      <c r="F3" s="157">
        <v>54945</v>
      </c>
      <c r="G3" s="158"/>
      <c r="H3" s="159"/>
    </row>
    <row r="4" spans="1:8" x14ac:dyDescent="0.15">
      <c r="A4" s="160"/>
      <c r="B4" s="161"/>
      <c r="C4" s="162"/>
      <c r="D4" s="163">
        <v>26197</v>
      </c>
      <c r="E4" s="164"/>
      <c r="F4" s="165">
        <v>29293</v>
      </c>
      <c r="G4" s="166"/>
      <c r="H4" s="167"/>
    </row>
    <row r="5" spans="1:8" x14ac:dyDescent="0.15">
      <c r="A5" s="148" t="s">
        <v>570</v>
      </c>
      <c r="B5" s="153"/>
      <c r="C5" s="154"/>
      <c r="D5" s="155">
        <v>70651</v>
      </c>
      <c r="E5" s="156"/>
      <c r="F5" s="157">
        <v>57132</v>
      </c>
      <c r="G5" s="158"/>
      <c r="H5" s="159"/>
    </row>
    <row r="6" spans="1:8" x14ac:dyDescent="0.15">
      <c r="A6" s="160"/>
      <c r="B6" s="161"/>
      <c r="C6" s="162"/>
      <c r="D6" s="163">
        <v>36567</v>
      </c>
      <c r="E6" s="164"/>
      <c r="F6" s="165">
        <v>30126</v>
      </c>
      <c r="G6" s="166"/>
      <c r="H6" s="167"/>
    </row>
    <row r="7" spans="1:8" x14ac:dyDescent="0.15">
      <c r="A7" s="148" t="s">
        <v>571</v>
      </c>
      <c r="B7" s="153"/>
      <c r="C7" s="154"/>
      <c r="D7" s="155">
        <v>70574</v>
      </c>
      <c r="E7" s="156"/>
      <c r="F7" s="157">
        <v>58766</v>
      </c>
      <c r="G7" s="158"/>
      <c r="H7" s="159"/>
    </row>
    <row r="8" spans="1:8" x14ac:dyDescent="0.15">
      <c r="A8" s="160"/>
      <c r="B8" s="161"/>
      <c r="C8" s="162"/>
      <c r="D8" s="163">
        <v>37423</v>
      </c>
      <c r="E8" s="164"/>
      <c r="F8" s="165">
        <v>29363</v>
      </c>
      <c r="G8" s="166"/>
      <c r="H8" s="167"/>
    </row>
    <row r="9" spans="1:8" x14ac:dyDescent="0.15">
      <c r="A9" s="148" t="s">
        <v>572</v>
      </c>
      <c r="B9" s="153"/>
      <c r="C9" s="154"/>
      <c r="D9" s="155">
        <v>57607</v>
      </c>
      <c r="E9" s="156"/>
      <c r="F9" s="157">
        <v>62482</v>
      </c>
      <c r="G9" s="158"/>
      <c r="H9" s="159"/>
    </row>
    <row r="10" spans="1:8" x14ac:dyDescent="0.15">
      <c r="A10" s="160"/>
      <c r="B10" s="161"/>
      <c r="C10" s="162"/>
      <c r="D10" s="163">
        <v>29285</v>
      </c>
      <c r="E10" s="164"/>
      <c r="F10" s="165">
        <v>34626</v>
      </c>
      <c r="G10" s="166"/>
      <c r="H10" s="167"/>
    </row>
    <row r="11" spans="1:8" x14ac:dyDescent="0.15">
      <c r="A11" s="148" t="s">
        <v>573</v>
      </c>
      <c r="B11" s="153"/>
      <c r="C11" s="154"/>
      <c r="D11" s="155">
        <v>66170</v>
      </c>
      <c r="E11" s="156"/>
      <c r="F11" s="157">
        <v>59288</v>
      </c>
      <c r="G11" s="158"/>
      <c r="H11" s="159"/>
    </row>
    <row r="12" spans="1:8" x14ac:dyDescent="0.15">
      <c r="A12" s="160"/>
      <c r="B12" s="161"/>
      <c r="C12" s="168"/>
      <c r="D12" s="163">
        <v>35759</v>
      </c>
      <c r="E12" s="164"/>
      <c r="F12" s="165">
        <v>32670</v>
      </c>
      <c r="G12" s="166"/>
      <c r="H12" s="167"/>
    </row>
    <row r="13" spans="1:8" x14ac:dyDescent="0.15">
      <c r="A13" s="148"/>
      <c r="B13" s="153"/>
      <c r="C13" s="169"/>
      <c r="D13" s="170">
        <v>63499</v>
      </c>
      <c r="E13" s="171"/>
      <c r="F13" s="172">
        <v>58523</v>
      </c>
      <c r="G13" s="173"/>
      <c r="H13" s="159"/>
    </row>
    <row r="14" spans="1:8" x14ac:dyDescent="0.15">
      <c r="A14" s="160"/>
      <c r="B14" s="161"/>
      <c r="C14" s="162"/>
      <c r="D14" s="163">
        <v>33046</v>
      </c>
      <c r="E14" s="164"/>
      <c r="F14" s="165">
        <v>31216</v>
      </c>
      <c r="G14" s="166"/>
      <c r="H14" s="167"/>
    </row>
    <row r="17" spans="1:11" x14ac:dyDescent="0.15">
      <c r="A17" s="144" t="s">
        <v>55</v>
      </c>
    </row>
    <row r="18" spans="1:11" x14ac:dyDescent="0.15">
      <c r="A18" s="174"/>
      <c r="B18" s="174" t="str">
        <f>実質収支比率等に係る経年分析!F$46</f>
        <v>H30</v>
      </c>
      <c r="C18" s="174" t="str">
        <f>実質収支比率等に係る経年分析!G$46</f>
        <v>R01</v>
      </c>
      <c r="D18" s="174" t="str">
        <f>実質収支比率等に係る経年分析!H$46</f>
        <v>R02</v>
      </c>
      <c r="E18" s="174" t="str">
        <f>実質収支比率等に係る経年分析!I$46</f>
        <v>R03</v>
      </c>
      <c r="F18" s="174" t="str">
        <f>実質収支比率等に係る経年分析!J$46</f>
        <v>R04</v>
      </c>
    </row>
    <row r="19" spans="1:11" x14ac:dyDescent="0.15">
      <c r="A19" s="174" t="s">
        <v>56</v>
      </c>
      <c r="B19" s="174">
        <f>ROUND(VALUE(SUBSTITUTE(実質収支比率等に係る経年分析!F$48,"▲","-")),2)</f>
        <v>2.83</v>
      </c>
      <c r="C19" s="174">
        <f>ROUND(VALUE(SUBSTITUTE(実質収支比率等に係る経年分析!G$48,"▲","-")),2)</f>
        <v>2.79</v>
      </c>
      <c r="D19" s="174">
        <f>ROUND(VALUE(SUBSTITUTE(実質収支比率等に係る経年分析!H$48,"▲","-")),2)</f>
        <v>3</v>
      </c>
      <c r="E19" s="174">
        <f>ROUND(VALUE(SUBSTITUTE(実質収支比率等に係る経年分析!I$48,"▲","-")),2)</f>
        <v>3.18</v>
      </c>
      <c r="F19" s="174">
        <f>ROUND(VALUE(SUBSTITUTE(実質収支比率等に係る経年分析!J$48,"▲","-")),2)</f>
        <v>4.26</v>
      </c>
    </row>
    <row r="20" spans="1:11" x14ac:dyDescent="0.15">
      <c r="A20" s="174" t="s">
        <v>57</v>
      </c>
      <c r="B20" s="174">
        <f>ROUND(VALUE(SUBSTITUTE(実質収支比率等に係る経年分析!F$47,"▲","-")),2)</f>
        <v>7.15</v>
      </c>
      <c r="C20" s="174">
        <f>ROUND(VALUE(SUBSTITUTE(実質収支比率等に係る経年分析!G$47,"▲","-")),2)</f>
        <v>5.42</v>
      </c>
      <c r="D20" s="174">
        <f>ROUND(VALUE(SUBSTITUTE(実質収支比率等に係る経年分析!H$47,"▲","-")),2)</f>
        <v>4.9800000000000004</v>
      </c>
      <c r="E20" s="174">
        <f>ROUND(VALUE(SUBSTITUTE(実質収支比率等に係る経年分析!I$47,"▲","-")),2)</f>
        <v>6.36</v>
      </c>
      <c r="F20" s="174">
        <f>ROUND(VALUE(SUBSTITUTE(実質収支比率等に係る経年分析!J$47,"▲","-")),2)</f>
        <v>6.31</v>
      </c>
    </row>
    <row r="21" spans="1:11" x14ac:dyDescent="0.15">
      <c r="A21" s="174" t="s">
        <v>58</v>
      </c>
      <c r="B21" s="174">
        <f>IF(ISNUMBER(VALUE(SUBSTITUTE(実質収支比率等に係る経年分析!F$49,"▲","-"))),ROUND(VALUE(SUBSTITUTE(実質収支比率等に係る経年分析!F$49,"▲","-")),2),NA())</f>
        <v>-0.21</v>
      </c>
      <c r="C21" s="174">
        <f>IF(ISNUMBER(VALUE(SUBSTITUTE(実質収支比率等に係る経年分析!G$49,"▲","-"))),ROUND(VALUE(SUBSTITUTE(実質収支比率等に係る経年分析!G$49,"▲","-")),2),NA())</f>
        <v>-1.76</v>
      </c>
      <c r="D21" s="174">
        <f>IF(ISNUMBER(VALUE(SUBSTITUTE(実質収支比率等に係る経年分析!H$49,"▲","-"))),ROUND(VALUE(SUBSTITUTE(実質収支比率等に係る経年分析!H$49,"▲","-")),2),NA())</f>
        <v>-0.11</v>
      </c>
      <c r="E21" s="174">
        <f>IF(ISNUMBER(VALUE(SUBSTITUTE(実質収支比率等に係る経年分析!I$49,"▲","-"))),ROUND(VALUE(SUBSTITUTE(実質収支比率等に係る経年分析!I$49,"▲","-")),2),NA())</f>
        <v>1.96</v>
      </c>
      <c r="F21" s="174">
        <f>IF(ISNUMBER(VALUE(SUBSTITUTE(実質収支比率等に係る経年分析!J$49,"▲","-"))),ROUND(VALUE(SUBSTITUTE(実質収支比率等に係る経年分析!J$49,"▲","-")),2),NA())</f>
        <v>0.64</v>
      </c>
    </row>
    <row r="24" spans="1:11" x14ac:dyDescent="0.15">
      <c r="A24" s="144" t="s">
        <v>59</v>
      </c>
    </row>
    <row r="25" spans="1:11" x14ac:dyDescent="0.15">
      <c r="A25" s="175"/>
      <c r="B25" s="175" t="str">
        <f>連結実質赤字比率に係る赤字・黒字の構成分析!F$33</f>
        <v>H30</v>
      </c>
      <c r="C25" s="175"/>
      <c r="D25" s="175" t="str">
        <f>連結実質赤字比率に係る赤字・黒字の構成分析!G$33</f>
        <v>R01</v>
      </c>
      <c r="E25" s="175"/>
      <c r="F25" s="175" t="str">
        <f>連結実質赤字比率に係る赤字・黒字の構成分析!H$33</f>
        <v>R02</v>
      </c>
      <c r="G25" s="175"/>
      <c r="H25" s="175" t="str">
        <f>連結実質赤字比率に係る赤字・黒字の構成分析!I$33</f>
        <v>R03</v>
      </c>
      <c r="I25" s="175"/>
      <c r="J25" s="175" t="str">
        <f>連結実質赤字比率に係る赤字・黒字の構成分析!J$33</f>
        <v>R04</v>
      </c>
      <c r="K25" s="175"/>
    </row>
    <row r="26" spans="1:11" x14ac:dyDescent="0.15">
      <c r="A26" s="175"/>
      <c r="B26" s="175" t="s">
        <v>60</v>
      </c>
      <c r="C26" s="175" t="s">
        <v>61</v>
      </c>
      <c r="D26" s="175" t="s">
        <v>60</v>
      </c>
      <c r="E26" s="175" t="s">
        <v>61</v>
      </c>
      <c r="F26" s="175" t="s">
        <v>60</v>
      </c>
      <c r="G26" s="175" t="s">
        <v>61</v>
      </c>
      <c r="H26" s="175" t="s">
        <v>60</v>
      </c>
      <c r="I26" s="175" t="s">
        <v>61</v>
      </c>
      <c r="J26" s="175" t="s">
        <v>60</v>
      </c>
      <c r="K26" s="175" t="s">
        <v>61</v>
      </c>
    </row>
    <row r="27" spans="1:11" x14ac:dyDescent="0.15">
      <c r="A27" s="175" t="str">
        <f>IF(連結実質赤字比率に係る赤字・黒字の構成分析!C$43="",NA(),連結実質赤字比率に係る赤字・黒字の構成分析!C$43)</f>
        <v>その他会計（黒字）</v>
      </c>
      <c r="B27" s="175" t="e">
        <f>IF(ROUND(VALUE(SUBSTITUTE(連結実質赤字比率に係る赤字・黒字の構成分析!F$43,"▲", "-")), 2) &lt; 0, ABS(ROUND(VALUE(SUBSTITUTE(連結実質赤字比率に係る赤字・黒字の構成分析!F$43,"▲", "-")), 2)), NA())</f>
        <v>#N/A</v>
      </c>
      <c r="C27" s="175">
        <f>IF(ROUND(VALUE(SUBSTITUTE(連結実質赤字比率に係る赤字・黒字の構成分析!F$43,"▲", "-")), 2) &gt;= 0, ABS(ROUND(VALUE(SUBSTITUTE(連結実質赤字比率に係る赤字・黒字の構成分析!F$43,"▲", "-")), 2)), NA())</f>
        <v>0.06</v>
      </c>
      <c r="D27" s="175" t="e">
        <f>IF(ROUND(VALUE(SUBSTITUTE(連結実質赤字比率に係る赤字・黒字の構成分析!G$43,"▲", "-")), 2) &lt; 0, ABS(ROUND(VALUE(SUBSTITUTE(連結実質赤字比率に係る赤字・黒字の構成分析!G$43,"▲", "-")), 2)), NA())</f>
        <v>#N/A</v>
      </c>
      <c r="E27" s="175">
        <f>IF(ROUND(VALUE(SUBSTITUTE(連結実質赤字比率に係る赤字・黒字の構成分析!G$43,"▲", "-")), 2) &gt;= 0, ABS(ROUND(VALUE(SUBSTITUTE(連結実質赤字比率に係る赤字・黒字の構成分析!G$43,"▲", "-")), 2)), NA())</f>
        <v>0.03</v>
      </c>
      <c r="F27" s="175" t="e">
        <f>IF(ROUND(VALUE(SUBSTITUTE(連結実質赤字比率に係る赤字・黒字の構成分析!H$43,"▲", "-")), 2) &lt; 0, ABS(ROUND(VALUE(SUBSTITUTE(連結実質赤字比率に係る赤字・黒字の構成分析!H$43,"▲", "-")), 2)), NA())</f>
        <v>#N/A</v>
      </c>
      <c r="G27" s="175">
        <f>IF(ROUND(VALUE(SUBSTITUTE(連結実質赤字比率に係る赤字・黒字の構成分析!H$43,"▲", "-")), 2) &gt;= 0, ABS(ROUND(VALUE(SUBSTITUTE(連結実質赤字比率に係る赤字・黒字の構成分析!H$43,"▲", "-")), 2)), NA())</f>
        <v>0.03</v>
      </c>
      <c r="H27" s="175" t="e">
        <f>IF(ROUND(VALUE(SUBSTITUTE(連結実質赤字比率に係る赤字・黒字の構成分析!I$43,"▲", "-")), 2) &lt; 0, ABS(ROUND(VALUE(SUBSTITUTE(連結実質赤字比率に係る赤字・黒字の構成分析!I$43,"▲", "-")), 2)), NA())</f>
        <v>#N/A</v>
      </c>
      <c r="I27" s="175">
        <f>IF(ROUND(VALUE(SUBSTITUTE(連結実質赤字比率に係る赤字・黒字の構成分析!I$43,"▲", "-")), 2) &gt;= 0, ABS(ROUND(VALUE(SUBSTITUTE(連結実質赤字比率に係る赤字・黒字の構成分析!I$43,"▲", "-")), 2)), NA())</f>
        <v>0.03</v>
      </c>
      <c r="J27" s="175" t="e">
        <f>IF(ROUND(VALUE(SUBSTITUTE(連結実質赤字比率に係る赤字・黒字の構成分析!J$43,"▲", "-")), 2) &lt; 0, ABS(ROUND(VALUE(SUBSTITUTE(連結実質赤字比率に係る赤字・黒字の構成分析!J$43,"▲", "-")), 2)), NA())</f>
        <v>#N/A</v>
      </c>
      <c r="K27" s="175">
        <f>IF(ROUND(VALUE(SUBSTITUTE(連結実質赤字比率に係る赤字・黒字の構成分析!J$43,"▲", "-")), 2) &gt;= 0, ABS(ROUND(VALUE(SUBSTITUTE(連結実質赤字比率に係る赤字・黒字の構成分析!J$43,"▲", "-")), 2)), NA())</f>
        <v>0.04</v>
      </c>
    </row>
    <row r="28" spans="1:11" x14ac:dyDescent="0.15">
      <c r="A28" s="175" t="str">
        <f>IF(連結実質赤字比率に係る赤字・黒字の構成分析!C$42="",NA(),連結実質赤字比率に係る赤字・黒字の構成分析!C$42)</f>
        <v>その他会計（赤字）</v>
      </c>
      <c r="B28" s="175" t="e">
        <f>IF(ROUND(VALUE(SUBSTITUTE(連結実質赤字比率に係る赤字・黒字の構成分析!F$42,"▲", "-")), 2) &lt; 0, ABS(ROUND(VALUE(SUBSTITUTE(連結実質赤字比率に係る赤字・黒字の構成分析!F$42,"▲", "-")), 2)), NA())</f>
        <v>#VALUE!</v>
      </c>
      <c r="C28" s="175" t="e">
        <f>IF(ROUND(VALUE(SUBSTITUTE(連結実質赤字比率に係る赤字・黒字の構成分析!F$42,"▲", "-")), 2) &gt;= 0, ABS(ROUND(VALUE(SUBSTITUTE(連結実質赤字比率に係る赤字・黒字の構成分析!F$42,"▲", "-")), 2)), NA())</f>
        <v>#VALUE!</v>
      </c>
      <c r="D28" s="175" t="e">
        <f>IF(ROUND(VALUE(SUBSTITUTE(連結実質赤字比率に係る赤字・黒字の構成分析!G$42,"▲", "-")), 2) &lt; 0, ABS(ROUND(VALUE(SUBSTITUTE(連結実質赤字比率に係る赤字・黒字の構成分析!G$42,"▲", "-")), 2)), NA())</f>
        <v>#VALUE!</v>
      </c>
      <c r="E28" s="175" t="e">
        <f>IF(ROUND(VALUE(SUBSTITUTE(連結実質赤字比率に係る赤字・黒字の構成分析!G$42,"▲", "-")), 2) &gt;= 0, ABS(ROUND(VALUE(SUBSTITUTE(連結実質赤字比率に係る赤字・黒字の構成分析!G$42,"▲", "-")), 2)), NA())</f>
        <v>#VALUE!</v>
      </c>
      <c r="F28" s="175" t="e">
        <f>IF(ROUND(VALUE(SUBSTITUTE(連結実質赤字比率に係る赤字・黒字の構成分析!H$42,"▲", "-")), 2) &lt; 0, ABS(ROUND(VALUE(SUBSTITUTE(連結実質赤字比率に係る赤字・黒字の構成分析!H$42,"▲", "-")), 2)), NA())</f>
        <v>#VALUE!</v>
      </c>
      <c r="G28" s="175" t="e">
        <f>IF(ROUND(VALUE(SUBSTITUTE(連結実質赤字比率に係る赤字・黒字の構成分析!H$42,"▲", "-")), 2) &gt;= 0, ABS(ROUND(VALUE(SUBSTITUTE(連結実質赤字比率に係る赤字・黒字の構成分析!H$42,"▲", "-")), 2)), NA())</f>
        <v>#VALUE!</v>
      </c>
      <c r="H28" s="175" t="e">
        <f>IF(ROUND(VALUE(SUBSTITUTE(連結実質赤字比率に係る赤字・黒字の構成分析!I$42,"▲", "-")), 2) &lt; 0, ABS(ROUND(VALUE(SUBSTITUTE(連結実質赤字比率に係る赤字・黒字の構成分析!I$42,"▲", "-")), 2)), NA())</f>
        <v>#VALUE!</v>
      </c>
      <c r="I28" s="175" t="e">
        <f>IF(ROUND(VALUE(SUBSTITUTE(連結実質赤字比率に係る赤字・黒字の構成分析!I$42,"▲", "-")), 2) &gt;= 0, ABS(ROUND(VALUE(SUBSTITUTE(連結実質赤字比率に係る赤字・黒字の構成分析!I$42,"▲", "-")), 2)), NA())</f>
        <v>#VALUE!</v>
      </c>
      <c r="J28" s="175" t="e">
        <f>IF(ROUND(VALUE(SUBSTITUTE(連結実質赤字比率に係る赤字・黒字の構成分析!J$42,"▲", "-")), 2) &lt; 0, ABS(ROUND(VALUE(SUBSTITUTE(連結実質赤字比率に係る赤字・黒字の構成分析!J$42,"▲", "-")), 2)), NA())</f>
        <v>#VALUE!</v>
      </c>
      <c r="K28" s="175" t="e">
        <f>IF(ROUND(VALUE(SUBSTITUTE(連結実質赤字比率に係る赤字・黒字の構成分析!J$42,"▲", "-")), 2) &gt;= 0, ABS(ROUND(VALUE(SUBSTITUTE(連結実質赤字比率に係る赤字・黒字の構成分析!J$42,"▲", "-")), 2)), NA())</f>
        <v>#VALUE!</v>
      </c>
    </row>
    <row r="29" spans="1:11" x14ac:dyDescent="0.15">
      <c r="A29" s="175" t="str">
        <f>IF(連結実質赤字比率に係る赤字・黒字の構成分析!C$41="",NA(),連結実質赤字比率に係る赤字・黒字の構成分析!C$41)</f>
        <v>母子父子寡婦福祉資金貸付事業</v>
      </c>
      <c r="B29" s="175" t="e">
        <f>IF(ROUND(VALUE(SUBSTITUTE(連結実質赤字比率に係る赤字・黒字の構成分析!F$41,"▲", "-")), 2) &lt; 0, ABS(ROUND(VALUE(SUBSTITUTE(連結実質赤字比率に係る赤字・黒字の構成分析!F$41,"▲", "-")), 2)), NA())</f>
        <v>#N/A</v>
      </c>
      <c r="C29" s="175">
        <f>IF(ROUND(VALUE(SUBSTITUTE(連結実質赤字比率に係る赤字・黒字の構成分析!F$41,"▲", "-")), 2) &gt;= 0, ABS(ROUND(VALUE(SUBSTITUTE(連結実質赤字比率に係る赤字・黒字の構成分析!F$41,"▲", "-")), 2)), NA())</f>
        <v>0.01</v>
      </c>
      <c r="D29" s="175" t="e">
        <f>IF(ROUND(VALUE(SUBSTITUTE(連結実質赤字比率に係る赤字・黒字の構成分析!G$41,"▲", "-")), 2) &lt; 0, ABS(ROUND(VALUE(SUBSTITUTE(連結実質赤字比率に係る赤字・黒字の構成分析!G$41,"▲", "-")), 2)), NA())</f>
        <v>#N/A</v>
      </c>
      <c r="E29" s="175">
        <f>IF(ROUND(VALUE(SUBSTITUTE(連結実質赤字比率に係る赤字・黒字の構成分析!G$41,"▲", "-")), 2) &gt;= 0, ABS(ROUND(VALUE(SUBSTITUTE(連結実質赤字比率に係る赤字・黒字の構成分析!G$41,"▲", "-")), 2)), NA())</f>
        <v>0.01</v>
      </c>
      <c r="F29" s="175" t="e">
        <f>IF(ROUND(VALUE(SUBSTITUTE(連結実質赤字比率に係る赤字・黒字の構成分析!H$41,"▲", "-")), 2) &lt; 0, ABS(ROUND(VALUE(SUBSTITUTE(連結実質赤字比率に係る赤字・黒字の構成分析!H$41,"▲", "-")), 2)), NA())</f>
        <v>#N/A</v>
      </c>
      <c r="G29" s="175">
        <f>IF(ROUND(VALUE(SUBSTITUTE(連結実質赤字比率に係る赤字・黒字の構成分析!H$41,"▲", "-")), 2) &gt;= 0, ABS(ROUND(VALUE(SUBSTITUTE(連結実質赤字比率に係る赤字・黒字の構成分析!H$41,"▲", "-")), 2)), NA())</f>
        <v>0.02</v>
      </c>
      <c r="H29" s="175" t="e">
        <f>IF(ROUND(VALUE(SUBSTITUTE(連結実質赤字比率に係る赤字・黒字の構成分析!I$41,"▲", "-")), 2) &lt; 0, ABS(ROUND(VALUE(SUBSTITUTE(連結実質赤字比率に係る赤字・黒字の構成分析!I$41,"▲", "-")), 2)), NA())</f>
        <v>#N/A</v>
      </c>
      <c r="I29" s="175">
        <f>IF(ROUND(VALUE(SUBSTITUTE(連結実質赤字比率に係る赤字・黒字の構成分析!I$41,"▲", "-")), 2) &gt;= 0, ABS(ROUND(VALUE(SUBSTITUTE(連結実質赤字比率に係る赤字・黒字の構成分析!I$41,"▲", "-")), 2)), NA())</f>
        <v>0.03</v>
      </c>
      <c r="J29" s="175" t="e">
        <f>IF(ROUND(VALUE(SUBSTITUTE(連結実質赤字比率に係る赤字・黒字の構成分析!J$41,"▲", "-")), 2) &lt; 0, ABS(ROUND(VALUE(SUBSTITUTE(連結実質赤字比率に係る赤字・黒字の構成分析!J$41,"▲", "-")), 2)), NA())</f>
        <v>#N/A</v>
      </c>
      <c r="K29" s="175">
        <f>IF(ROUND(VALUE(SUBSTITUTE(連結実質赤字比率に係る赤字・黒字の構成分析!J$41,"▲", "-")), 2) &gt;= 0, ABS(ROUND(VALUE(SUBSTITUTE(連結実質赤字比率に係る赤字・黒字の構成分析!J$41,"▲", "-")), 2)), NA())</f>
        <v>0.04</v>
      </c>
    </row>
    <row r="30" spans="1:11" x14ac:dyDescent="0.15">
      <c r="A30" s="175" t="str">
        <f>IF(連結実質赤字比率に係る赤字・黒字の構成分析!C$40="",NA(),連結実質赤字比率に係る赤字・黒字の構成分析!C$40)</f>
        <v>小型自動車競走事業</v>
      </c>
      <c r="B30" s="175" t="e">
        <f>IF(ROUND(VALUE(SUBSTITUTE(連結実質赤字比率に係る赤字・黒字の構成分析!F$40,"▲", "-")), 2) &lt; 0, ABS(ROUND(VALUE(SUBSTITUTE(連結実質赤字比率に係る赤字・黒字の構成分析!F$40,"▲", "-")), 2)), NA())</f>
        <v>#N/A</v>
      </c>
      <c r="C30" s="175">
        <f>IF(ROUND(VALUE(SUBSTITUTE(連結実質赤字比率に係る赤字・黒字の構成分析!F$40,"▲", "-")), 2) &gt;= 0, ABS(ROUND(VALUE(SUBSTITUTE(連結実質赤字比率に係る赤字・黒字の構成分析!F$40,"▲", "-")), 2)), NA())</f>
        <v>0.32</v>
      </c>
      <c r="D30" s="175" t="e">
        <f>IF(ROUND(VALUE(SUBSTITUTE(連結実質赤字比率に係る赤字・黒字の構成分析!G$40,"▲", "-")), 2) &lt; 0, ABS(ROUND(VALUE(SUBSTITUTE(連結実質赤字比率に係る赤字・黒字の構成分析!G$40,"▲", "-")), 2)), NA())</f>
        <v>#N/A</v>
      </c>
      <c r="E30" s="175">
        <f>IF(ROUND(VALUE(SUBSTITUTE(連結実質赤字比率に係る赤字・黒字の構成分析!G$40,"▲", "-")), 2) &gt;= 0, ABS(ROUND(VALUE(SUBSTITUTE(連結実質赤字比率に係る赤字・黒字の構成分析!G$40,"▲", "-")), 2)), NA())</f>
        <v>0.32</v>
      </c>
      <c r="F30" s="175" t="e">
        <f>IF(ROUND(VALUE(SUBSTITUTE(連結実質赤字比率に係る赤字・黒字の構成分析!H$40,"▲", "-")), 2) &lt; 0, ABS(ROUND(VALUE(SUBSTITUTE(連結実質赤字比率に係る赤字・黒字の構成分析!H$40,"▲", "-")), 2)), NA())</f>
        <v>#N/A</v>
      </c>
      <c r="G30" s="175">
        <f>IF(ROUND(VALUE(SUBSTITUTE(連結実質赤字比率に係る赤字・黒字の構成分析!H$40,"▲", "-")), 2) &gt;= 0, ABS(ROUND(VALUE(SUBSTITUTE(連結実質赤字比率に係る赤字・黒字の構成分析!H$40,"▲", "-")), 2)), NA())</f>
        <v>0.32</v>
      </c>
      <c r="H30" s="175" t="e">
        <f>IF(ROUND(VALUE(SUBSTITUTE(連結実質赤字比率に係る赤字・黒字の構成分析!I$40,"▲", "-")), 2) &lt; 0, ABS(ROUND(VALUE(SUBSTITUTE(連結実質赤字比率に係る赤字・黒字の構成分析!I$40,"▲", "-")), 2)), NA())</f>
        <v>#N/A</v>
      </c>
      <c r="I30" s="175">
        <f>IF(ROUND(VALUE(SUBSTITUTE(連結実質赤字比率に係る赤字・黒字の構成分析!I$40,"▲", "-")), 2) &gt;= 0, ABS(ROUND(VALUE(SUBSTITUTE(連結実質赤字比率に係る赤字・黒字の構成分析!I$40,"▲", "-")), 2)), NA())</f>
        <v>0.31</v>
      </c>
      <c r="J30" s="175" t="e">
        <f>IF(ROUND(VALUE(SUBSTITUTE(連結実質赤字比率に係る赤字・黒字の構成分析!J$40,"▲", "-")), 2) &lt; 0, ABS(ROUND(VALUE(SUBSTITUTE(連結実質赤字比率に係る赤字・黒字の構成分析!J$40,"▲", "-")), 2)), NA())</f>
        <v>#N/A</v>
      </c>
      <c r="K30" s="175">
        <f>IF(ROUND(VALUE(SUBSTITUTE(連結実質赤字比率に係る赤字・黒字の構成分析!J$40,"▲", "-")), 2) &gt;= 0, ABS(ROUND(VALUE(SUBSTITUTE(連結実質赤字比率に係る赤字・黒字の構成分析!J$40,"▲", "-")), 2)), NA())</f>
        <v>0.33</v>
      </c>
    </row>
    <row r="31" spans="1:11" x14ac:dyDescent="0.15">
      <c r="A31" s="175" t="str">
        <f>IF(連結実質赤字比率に係る赤字・黒字の構成分析!C$39="",NA(),連結実質赤字比率に係る赤字・黒字の構成分析!C$39)</f>
        <v>介護保険事業</v>
      </c>
      <c r="B31" s="175" t="e">
        <f>IF(ROUND(VALUE(SUBSTITUTE(連結実質赤字比率に係る赤字・黒字の構成分析!F$39,"▲", "-")), 2) &lt; 0, ABS(ROUND(VALUE(SUBSTITUTE(連結実質赤字比率に係る赤字・黒字の構成分析!F$39,"▲", "-")), 2)), NA())</f>
        <v>#N/A</v>
      </c>
      <c r="C31" s="175">
        <f>IF(ROUND(VALUE(SUBSTITUTE(連結実質赤字比率に係る赤字・黒字の構成分析!F$39,"▲", "-")), 2) &gt;= 0, ABS(ROUND(VALUE(SUBSTITUTE(連結実質赤字比率に係る赤字・黒字の構成分析!F$39,"▲", "-")), 2)), NA())</f>
        <v>0.57999999999999996</v>
      </c>
      <c r="D31" s="175" t="e">
        <f>IF(ROUND(VALUE(SUBSTITUTE(連結実質赤字比率に係る赤字・黒字の構成分析!G$39,"▲", "-")), 2) &lt; 0, ABS(ROUND(VALUE(SUBSTITUTE(連結実質赤字比率に係る赤字・黒字の構成分析!G$39,"▲", "-")), 2)), NA())</f>
        <v>#N/A</v>
      </c>
      <c r="E31" s="175">
        <f>IF(ROUND(VALUE(SUBSTITUTE(連結実質赤字比率に係る赤字・黒字の構成分析!G$39,"▲", "-")), 2) &gt;= 0, ABS(ROUND(VALUE(SUBSTITUTE(連結実質赤字比率に係る赤字・黒字の構成分析!G$39,"▲", "-")), 2)), NA())</f>
        <v>0.33</v>
      </c>
      <c r="F31" s="175" t="e">
        <f>IF(ROUND(VALUE(SUBSTITUTE(連結実質赤字比率に係る赤字・黒字の構成分析!H$39,"▲", "-")), 2) &lt; 0, ABS(ROUND(VALUE(SUBSTITUTE(連結実質赤字比率に係る赤字・黒字の構成分析!H$39,"▲", "-")), 2)), NA())</f>
        <v>#N/A</v>
      </c>
      <c r="G31" s="175">
        <f>IF(ROUND(VALUE(SUBSTITUTE(連結実質赤字比率に係る赤字・黒字の構成分析!H$39,"▲", "-")), 2) &gt;= 0, ABS(ROUND(VALUE(SUBSTITUTE(連結実質赤字比率に係る赤字・黒字の構成分析!H$39,"▲", "-")), 2)), NA())</f>
        <v>0.38</v>
      </c>
      <c r="H31" s="175" t="e">
        <f>IF(ROUND(VALUE(SUBSTITUTE(連結実質赤字比率に係る赤字・黒字の構成分析!I$39,"▲", "-")), 2) &lt; 0, ABS(ROUND(VALUE(SUBSTITUTE(連結実質赤字比率に係る赤字・黒字の構成分析!I$39,"▲", "-")), 2)), NA())</f>
        <v>#N/A</v>
      </c>
      <c r="I31" s="175">
        <f>IF(ROUND(VALUE(SUBSTITUTE(連結実質赤字比率に係る赤字・黒字の構成分析!I$39,"▲", "-")), 2) &gt;= 0, ABS(ROUND(VALUE(SUBSTITUTE(連結実質赤字比率に係る赤字・黒字の構成分析!I$39,"▲", "-")), 2)), NA())</f>
        <v>0.75</v>
      </c>
      <c r="J31" s="175" t="e">
        <f>IF(ROUND(VALUE(SUBSTITUTE(連結実質赤字比率に係る赤字・黒字の構成分析!J$39,"▲", "-")), 2) &lt; 0, ABS(ROUND(VALUE(SUBSTITUTE(連結実質赤字比率に係る赤字・黒字の構成分析!J$39,"▲", "-")), 2)), NA())</f>
        <v>#N/A</v>
      </c>
      <c r="K31" s="175">
        <f>IF(ROUND(VALUE(SUBSTITUTE(連結実質赤字比率に係る赤字・黒字の構成分析!J$39,"▲", "-")), 2) &gt;= 0, ABS(ROUND(VALUE(SUBSTITUTE(連結実質赤字比率に係る赤字・黒字の構成分析!J$39,"▲", "-")), 2)), NA())</f>
        <v>0.86</v>
      </c>
    </row>
    <row r="32" spans="1:11" x14ac:dyDescent="0.15">
      <c r="A32" s="175" t="str">
        <f>IF(連結実質赤字比率に係る赤字・黒字の構成分析!C$38="",NA(),連結実質赤字比率に係る赤字・黒字の構成分析!C$38)</f>
        <v>国民健康保険事業</v>
      </c>
      <c r="B32" s="175" t="e">
        <f>IF(ROUND(VALUE(SUBSTITUTE(連結実質赤字比率に係る赤字・黒字の構成分析!F$38,"▲", "-")), 2) &lt; 0, ABS(ROUND(VALUE(SUBSTITUTE(連結実質赤字比率に係る赤字・黒字の構成分析!F$38,"▲", "-")), 2)), NA())</f>
        <v>#N/A</v>
      </c>
      <c r="C32" s="175">
        <f>IF(ROUND(VALUE(SUBSTITUTE(連結実質赤字比率に係る赤字・黒字の構成分析!F$38,"▲", "-")), 2) &gt;= 0, ABS(ROUND(VALUE(SUBSTITUTE(連結実質赤字比率に係る赤字・黒字の構成分析!F$38,"▲", "-")), 2)), NA())</f>
        <v>0.79</v>
      </c>
      <c r="D32" s="175" t="e">
        <f>IF(ROUND(VALUE(SUBSTITUTE(連結実質赤字比率に係る赤字・黒字の構成分析!G$38,"▲", "-")), 2) &lt; 0, ABS(ROUND(VALUE(SUBSTITUTE(連結実質赤字比率に係る赤字・黒字の構成分析!G$38,"▲", "-")), 2)), NA())</f>
        <v>#N/A</v>
      </c>
      <c r="E32" s="175">
        <f>IF(ROUND(VALUE(SUBSTITUTE(連結実質赤字比率に係る赤字・黒字の構成分析!G$38,"▲", "-")), 2) &gt;= 0, ABS(ROUND(VALUE(SUBSTITUTE(連結実質赤字比率に係る赤字・黒字の構成分析!G$38,"▲", "-")), 2)), NA())</f>
        <v>0.87</v>
      </c>
      <c r="F32" s="175" t="e">
        <f>IF(ROUND(VALUE(SUBSTITUTE(連結実質赤字比率に係る赤字・黒字の構成分析!H$38,"▲", "-")), 2) &lt; 0, ABS(ROUND(VALUE(SUBSTITUTE(連結実質赤字比率に係る赤字・黒字の構成分析!H$38,"▲", "-")), 2)), NA())</f>
        <v>#N/A</v>
      </c>
      <c r="G32" s="175">
        <f>IF(ROUND(VALUE(SUBSTITUTE(連結実質赤字比率に係る赤字・黒字の構成分析!H$38,"▲", "-")), 2) &gt;= 0, ABS(ROUND(VALUE(SUBSTITUTE(連結実質赤字比率に係る赤字・黒字の構成分析!H$38,"▲", "-")), 2)), NA())</f>
        <v>1.37</v>
      </c>
      <c r="H32" s="175" t="e">
        <f>IF(ROUND(VALUE(SUBSTITUTE(連結実質赤字比率に係る赤字・黒字の構成分析!I$38,"▲", "-")), 2) &lt; 0, ABS(ROUND(VALUE(SUBSTITUTE(連結実質赤字比率に係る赤字・黒字の構成分析!I$38,"▲", "-")), 2)), NA())</f>
        <v>#N/A</v>
      </c>
      <c r="I32" s="175">
        <f>IF(ROUND(VALUE(SUBSTITUTE(連結実質赤字比率に係る赤字・黒字の構成分析!I$38,"▲", "-")), 2) &gt;= 0, ABS(ROUND(VALUE(SUBSTITUTE(連結実質赤字比率に係る赤字・黒字の構成分析!I$38,"▲", "-")), 2)), NA())</f>
        <v>1.57</v>
      </c>
      <c r="J32" s="175" t="e">
        <f>IF(ROUND(VALUE(SUBSTITUTE(連結実質赤字比率に係る赤字・黒字の構成分析!J$38,"▲", "-")), 2) &lt; 0, ABS(ROUND(VALUE(SUBSTITUTE(連結実質赤字比率に係る赤字・黒字の構成分析!J$38,"▲", "-")), 2)), NA())</f>
        <v>#N/A</v>
      </c>
      <c r="K32" s="175">
        <f>IF(ROUND(VALUE(SUBSTITUTE(連結実質赤字比率に係る赤字・黒字の構成分析!J$38,"▲", "-")), 2) &gt;= 0, ABS(ROUND(VALUE(SUBSTITUTE(連結実質赤字比率に係る赤字・黒字の構成分析!J$38,"▲", "-")), 2)), NA())</f>
        <v>1.37</v>
      </c>
    </row>
    <row r="33" spans="1:16" x14ac:dyDescent="0.15">
      <c r="A33" s="175" t="str">
        <f>IF(連結実質赤字比率に係る赤字・黒字の構成分析!C$37="",NA(),連結実質赤字比率に係る赤字・黒字の構成分析!C$37)</f>
        <v>病院事業</v>
      </c>
      <c r="B33" s="175" t="e">
        <f>IF(ROUND(VALUE(SUBSTITUTE(連結実質赤字比率に係る赤字・黒字の構成分析!F$37,"▲", "-")), 2) &lt; 0, ABS(ROUND(VALUE(SUBSTITUTE(連結実質赤字比率に係る赤字・黒字の構成分析!F$37,"▲", "-")), 2)), NA())</f>
        <v>#N/A</v>
      </c>
      <c r="C33" s="175">
        <f>IF(ROUND(VALUE(SUBSTITUTE(連結実質赤字比率に係る赤字・黒字の構成分析!F$37,"▲", "-")), 2) &gt;= 0, ABS(ROUND(VALUE(SUBSTITUTE(連結実質赤字比率に係る赤字・黒字の構成分析!F$37,"▲", "-")), 2)), NA())</f>
        <v>1.45</v>
      </c>
      <c r="D33" s="175" t="e">
        <f>IF(ROUND(VALUE(SUBSTITUTE(連結実質赤字比率に係る赤字・黒字の構成分析!G$37,"▲", "-")), 2) &lt; 0, ABS(ROUND(VALUE(SUBSTITUTE(連結実質赤字比率に係る赤字・黒字の構成分析!G$37,"▲", "-")), 2)), NA())</f>
        <v>#N/A</v>
      </c>
      <c r="E33" s="175">
        <f>IF(ROUND(VALUE(SUBSTITUTE(連結実質赤字比率に係る赤字・黒字の構成分析!G$37,"▲", "-")), 2) &gt;= 0, ABS(ROUND(VALUE(SUBSTITUTE(連結実質赤字比率に係る赤字・黒字の構成分析!G$37,"▲", "-")), 2)), NA())</f>
        <v>1.45</v>
      </c>
      <c r="F33" s="175" t="e">
        <f>IF(ROUND(VALUE(SUBSTITUTE(連結実質赤字比率に係る赤字・黒字の構成分析!H$37,"▲", "-")), 2) &lt; 0, ABS(ROUND(VALUE(SUBSTITUTE(連結実質赤字比率に係る赤字・黒字の構成分析!H$37,"▲", "-")), 2)), NA())</f>
        <v>#N/A</v>
      </c>
      <c r="G33" s="175">
        <f>IF(ROUND(VALUE(SUBSTITUTE(連結実質赤字比率に係る赤字・黒字の構成分析!H$37,"▲", "-")), 2) &gt;= 0, ABS(ROUND(VALUE(SUBSTITUTE(連結実質赤字比率に係る赤字・黒字の構成分析!H$37,"▲", "-")), 2)), NA())</f>
        <v>1.34</v>
      </c>
      <c r="H33" s="175" t="e">
        <f>IF(ROUND(VALUE(SUBSTITUTE(連結実質赤字比率に係る赤字・黒字の構成分析!I$37,"▲", "-")), 2) &lt; 0, ABS(ROUND(VALUE(SUBSTITUTE(連結実質赤字比率に係る赤字・黒字の構成分析!I$37,"▲", "-")), 2)), NA())</f>
        <v>#N/A</v>
      </c>
      <c r="I33" s="175">
        <f>IF(ROUND(VALUE(SUBSTITUTE(連結実質赤字比率に係る赤字・黒字の構成分析!I$37,"▲", "-")), 2) &gt;= 0, ABS(ROUND(VALUE(SUBSTITUTE(連結実質赤字比率に係る赤字・黒字の構成分析!I$37,"▲", "-")), 2)), NA())</f>
        <v>1.82</v>
      </c>
      <c r="J33" s="175" t="e">
        <f>IF(ROUND(VALUE(SUBSTITUTE(連結実質赤字比率に係る赤字・黒字の構成分析!J$37,"▲", "-")), 2) &lt; 0, ABS(ROUND(VALUE(SUBSTITUTE(連結実質赤字比率に係る赤字・黒字の構成分析!J$37,"▲", "-")), 2)), NA())</f>
        <v>#N/A</v>
      </c>
      <c r="K33" s="175">
        <f>IF(ROUND(VALUE(SUBSTITUTE(連結実質赤字比率に係る赤字・黒字の構成分析!J$37,"▲", "-")), 2) &gt;= 0, ABS(ROUND(VALUE(SUBSTITUTE(連結実質赤字比率に係る赤字・黒字の構成分析!J$37,"▲", "-")), 2)), NA())</f>
        <v>2.21</v>
      </c>
    </row>
    <row r="34" spans="1:16" x14ac:dyDescent="0.15">
      <c r="A34" s="175" t="str">
        <f>IF(連結実質赤字比率に係る赤字・黒字の構成分析!C$36="",NA(),連結実質赤字比率に係る赤字・黒字の構成分析!C$36)</f>
        <v>下水道事業</v>
      </c>
      <c r="B34" s="175" t="e">
        <f>IF(ROUND(VALUE(SUBSTITUTE(連結実質赤字比率に係る赤字・黒字の構成分析!F$36,"▲", "-")), 2) &lt; 0, ABS(ROUND(VALUE(SUBSTITUTE(連結実質赤字比率に係る赤字・黒字の構成分析!F$36,"▲", "-")), 2)), NA())</f>
        <v>#N/A</v>
      </c>
      <c r="C34" s="175">
        <f>IF(ROUND(VALUE(SUBSTITUTE(連結実質赤字比率に係る赤字・黒字の構成分析!F$36,"▲", "-")), 2) &gt;= 0, ABS(ROUND(VALUE(SUBSTITUTE(連結実質赤字比率に係る赤字・黒字の構成分析!F$36,"▲", "-")), 2)), NA())</f>
        <v>1.42</v>
      </c>
      <c r="D34" s="175" t="e">
        <f>IF(ROUND(VALUE(SUBSTITUTE(連結実質赤字比率に係る赤字・黒字の構成分析!G$36,"▲", "-")), 2) &lt; 0, ABS(ROUND(VALUE(SUBSTITUTE(連結実質赤字比率に係る赤字・黒字の構成分析!G$36,"▲", "-")), 2)), NA())</f>
        <v>#N/A</v>
      </c>
      <c r="E34" s="175">
        <f>IF(ROUND(VALUE(SUBSTITUTE(連結実質赤字比率に係る赤字・黒字の構成分析!G$36,"▲", "-")), 2) &gt;= 0, ABS(ROUND(VALUE(SUBSTITUTE(連結実質赤字比率に係る赤字・黒字の構成分析!G$36,"▲", "-")), 2)), NA())</f>
        <v>1.95</v>
      </c>
      <c r="F34" s="175" t="e">
        <f>IF(ROUND(VALUE(SUBSTITUTE(連結実質赤字比率に係る赤字・黒字の構成分析!H$36,"▲", "-")), 2) &lt; 0, ABS(ROUND(VALUE(SUBSTITUTE(連結実質赤字比率に係る赤字・黒字の構成分析!H$36,"▲", "-")), 2)), NA())</f>
        <v>#N/A</v>
      </c>
      <c r="G34" s="175">
        <f>IF(ROUND(VALUE(SUBSTITUTE(連結実質赤字比率に係る赤字・黒字の構成分析!H$36,"▲", "-")), 2) &gt;= 0, ABS(ROUND(VALUE(SUBSTITUTE(連結実質赤字比率に係る赤字・黒字の構成分析!H$36,"▲", "-")), 2)), NA())</f>
        <v>2.34</v>
      </c>
      <c r="H34" s="175" t="e">
        <f>IF(ROUND(VALUE(SUBSTITUTE(連結実質赤字比率に係る赤字・黒字の構成分析!I$36,"▲", "-")), 2) &lt; 0, ABS(ROUND(VALUE(SUBSTITUTE(連結実質赤字比率に係る赤字・黒字の構成分析!I$36,"▲", "-")), 2)), NA())</f>
        <v>#N/A</v>
      </c>
      <c r="I34" s="175">
        <f>IF(ROUND(VALUE(SUBSTITUTE(連結実質赤字比率に係る赤字・黒字の構成分析!I$36,"▲", "-")), 2) &gt;= 0, ABS(ROUND(VALUE(SUBSTITUTE(連結実質赤字比率に係る赤字・黒字の構成分析!I$36,"▲", "-")), 2)), NA())</f>
        <v>2.35</v>
      </c>
      <c r="J34" s="175" t="e">
        <f>IF(ROUND(VALUE(SUBSTITUTE(連結実質赤字比率に係る赤字・黒字の構成分析!J$36,"▲", "-")), 2) &lt; 0, ABS(ROUND(VALUE(SUBSTITUTE(連結実質赤字比率に係る赤字・黒字の構成分析!J$36,"▲", "-")), 2)), NA())</f>
        <v>#N/A</v>
      </c>
      <c r="K34" s="175">
        <f>IF(ROUND(VALUE(SUBSTITUTE(連結実質赤字比率に係る赤字・黒字の構成分析!J$36,"▲", "-")), 2) &gt;= 0, ABS(ROUND(VALUE(SUBSTITUTE(連結実質赤字比率に係る赤字・黒字の構成分析!J$36,"▲", "-")), 2)), NA())</f>
        <v>2.5</v>
      </c>
    </row>
    <row r="35" spans="1:16" x14ac:dyDescent="0.15">
      <c r="A35" s="175" t="str">
        <f>IF(連結実質赤字比率に係る赤字・黒字の構成分析!C$35="",NA(),連結実質赤字比率に係る赤字・黒字の構成分析!C$35)</f>
        <v>水道事業</v>
      </c>
      <c r="B35" s="175" t="e">
        <f>IF(ROUND(VALUE(SUBSTITUTE(連結実質赤字比率に係る赤字・黒字の構成分析!F$35,"▲", "-")), 2) &lt; 0, ABS(ROUND(VALUE(SUBSTITUTE(連結実質赤字比率に係る赤字・黒字の構成分析!F$35,"▲", "-")), 2)), NA())</f>
        <v>#N/A</v>
      </c>
      <c r="C35" s="175">
        <f>IF(ROUND(VALUE(SUBSTITUTE(連結実質赤字比率に係る赤字・黒字の構成分析!F$35,"▲", "-")), 2) &gt;= 0, ABS(ROUND(VALUE(SUBSTITUTE(連結実質赤字比率に係る赤字・黒字の構成分析!F$35,"▲", "-")), 2)), NA())</f>
        <v>5.66</v>
      </c>
      <c r="D35" s="175" t="e">
        <f>IF(ROUND(VALUE(SUBSTITUTE(連結実質赤字比率に係る赤字・黒字の構成分析!G$35,"▲", "-")), 2) &lt; 0, ABS(ROUND(VALUE(SUBSTITUTE(連結実質赤字比率に係る赤字・黒字の構成分析!G$35,"▲", "-")), 2)), NA())</f>
        <v>#N/A</v>
      </c>
      <c r="E35" s="175">
        <f>IF(ROUND(VALUE(SUBSTITUTE(連結実質赤字比率に係る赤字・黒字の構成分析!G$35,"▲", "-")), 2) &gt;= 0, ABS(ROUND(VALUE(SUBSTITUTE(連結実質赤字比率に係る赤字・黒字の構成分析!G$35,"▲", "-")), 2)), NA())</f>
        <v>5.31</v>
      </c>
      <c r="F35" s="175" t="e">
        <f>IF(ROUND(VALUE(SUBSTITUTE(連結実質赤字比率に係る赤字・黒字の構成分析!H$35,"▲", "-")), 2) &lt; 0, ABS(ROUND(VALUE(SUBSTITUTE(連結実質赤字比率に係る赤字・黒字の構成分析!H$35,"▲", "-")), 2)), NA())</f>
        <v>#N/A</v>
      </c>
      <c r="G35" s="175">
        <f>IF(ROUND(VALUE(SUBSTITUTE(連結実質赤字比率に係る赤字・黒字の構成分析!H$35,"▲", "-")), 2) &gt;= 0, ABS(ROUND(VALUE(SUBSTITUTE(連結実質赤字比率に係る赤字・黒字の構成分析!H$35,"▲", "-")), 2)), NA())</f>
        <v>4.74</v>
      </c>
      <c r="H35" s="175" t="e">
        <f>IF(ROUND(VALUE(SUBSTITUTE(連結実質赤字比率に係る赤字・黒字の構成分析!I$35,"▲", "-")), 2) &lt; 0, ABS(ROUND(VALUE(SUBSTITUTE(連結実質赤字比率に係る赤字・黒字の構成分析!I$35,"▲", "-")), 2)), NA())</f>
        <v>#N/A</v>
      </c>
      <c r="I35" s="175">
        <f>IF(ROUND(VALUE(SUBSTITUTE(連結実質赤字比率に係る赤字・黒字の構成分析!I$35,"▲", "-")), 2) &gt;= 0, ABS(ROUND(VALUE(SUBSTITUTE(連結実質赤字比率に係る赤字・黒字の構成分析!I$35,"▲", "-")), 2)), NA())</f>
        <v>4.2300000000000004</v>
      </c>
      <c r="J35" s="175" t="e">
        <f>IF(ROUND(VALUE(SUBSTITUTE(連結実質赤字比率に係る赤字・黒字の構成分析!J$35,"▲", "-")), 2) &lt; 0, ABS(ROUND(VALUE(SUBSTITUTE(連結実質赤字比率に係る赤字・黒字の構成分析!J$35,"▲", "-")), 2)), NA())</f>
        <v>#N/A</v>
      </c>
      <c r="K35" s="175">
        <f>IF(ROUND(VALUE(SUBSTITUTE(連結実質赤字比率に係る赤字・黒字の構成分析!J$35,"▲", "-")), 2) &gt;= 0, ABS(ROUND(VALUE(SUBSTITUTE(連結実質赤字比率に係る赤字・黒字の構成分析!J$35,"▲", "-")), 2)), NA())</f>
        <v>3.64</v>
      </c>
    </row>
    <row r="36" spans="1:16" x14ac:dyDescent="0.15">
      <c r="A36" s="175" t="str">
        <f>IF(連結実質赤字比率に係る赤字・黒字の構成分析!C$34="",NA(),連結実質赤字比率に係る赤字・黒字の構成分析!C$34)</f>
        <v>一般会計</v>
      </c>
      <c r="B36" s="175" t="e">
        <f>IF(ROUND(VALUE(SUBSTITUTE(連結実質赤字比率に係る赤字・黒字の構成分析!F$34,"▲", "-")), 2) &lt; 0, ABS(ROUND(VALUE(SUBSTITUTE(連結実質赤字比率に係る赤字・黒字の構成分析!F$34,"▲", "-")), 2)), NA())</f>
        <v>#N/A</v>
      </c>
      <c r="C36" s="175">
        <f>IF(ROUND(VALUE(SUBSTITUTE(連結実質赤字比率に係る赤字・黒字の構成分析!F$34,"▲", "-")), 2) &gt;= 0, ABS(ROUND(VALUE(SUBSTITUTE(連結実質赤字比率に係る赤字・黒字の構成分析!F$34,"▲", "-")), 2)), NA())</f>
        <v>2.81</v>
      </c>
      <c r="D36" s="175" t="e">
        <f>IF(ROUND(VALUE(SUBSTITUTE(連結実質赤字比率に係る赤字・黒字の構成分析!G$34,"▲", "-")), 2) &lt; 0, ABS(ROUND(VALUE(SUBSTITUTE(連結実質赤字比率に係る赤字・黒字の構成分析!G$34,"▲", "-")), 2)), NA())</f>
        <v>#N/A</v>
      </c>
      <c r="E36" s="175">
        <f>IF(ROUND(VALUE(SUBSTITUTE(連結実質赤字比率に係る赤字・黒字の構成分析!G$34,"▲", "-")), 2) &gt;= 0, ABS(ROUND(VALUE(SUBSTITUTE(連結実質赤字比率に係る赤字・黒字の構成分析!G$34,"▲", "-")), 2)), NA())</f>
        <v>2.76</v>
      </c>
      <c r="F36" s="175" t="e">
        <f>IF(ROUND(VALUE(SUBSTITUTE(連結実質赤字比率に係る赤字・黒字の構成分析!H$34,"▲", "-")), 2) &lt; 0, ABS(ROUND(VALUE(SUBSTITUTE(連結実質赤字比率に係る赤字・黒字の構成分析!H$34,"▲", "-")), 2)), NA())</f>
        <v>#N/A</v>
      </c>
      <c r="G36" s="175">
        <f>IF(ROUND(VALUE(SUBSTITUTE(連結実質赤字比率に係る赤字・黒字の構成分析!H$34,"▲", "-")), 2) &gt;= 0, ABS(ROUND(VALUE(SUBSTITUTE(連結実質赤字比率に係る赤字・黒字の構成分析!H$34,"▲", "-")), 2)), NA())</f>
        <v>2.96</v>
      </c>
      <c r="H36" s="175" t="e">
        <f>IF(ROUND(VALUE(SUBSTITUTE(連結実質赤字比率に係る赤字・黒字の構成分析!I$34,"▲", "-")), 2) &lt; 0, ABS(ROUND(VALUE(SUBSTITUTE(連結実質赤字比率に係る赤字・黒字の構成分析!I$34,"▲", "-")), 2)), NA())</f>
        <v>#N/A</v>
      </c>
      <c r="I36" s="175">
        <f>IF(ROUND(VALUE(SUBSTITUTE(連結実質赤字比率に係る赤字・黒字の構成分析!I$34,"▲", "-")), 2) &gt;= 0, ABS(ROUND(VALUE(SUBSTITUTE(連結実質赤字比率に係る赤字・黒字の構成分析!I$34,"▲", "-")), 2)), NA())</f>
        <v>3.13</v>
      </c>
      <c r="J36" s="175" t="e">
        <f>IF(ROUND(VALUE(SUBSTITUTE(連結実質赤字比率に係る赤字・黒字の構成分析!J$34,"▲", "-")), 2) &lt; 0, ABS(ROUND(VALUE(SUBSTITUTE(連結実質赤字比率に係る赤字・黒字の構成分析!J$34,"▲", "-")), 2)), NA())</f>
        <v>#N/A</v>
      </c>
      <c r="K36" s="175">
        <f>IF(ROUND(VALUE(SUBSTITUTE(連結実質赤字比率に係る赤字・黒字の構成分析!J$34,"▲", "-")), 2) &gt;= 0, ABS(ROUND(VALUE(SUBSTITUTE(連結実質赤字比率に係る赤字・黒字の構成分析!J$34,"▲", "-")), 2)), NA())</f>
        <v>4.21</v>
      </c>
    </row>
    <row r="39" spans="1:16" x14ac:dyDescent="0.15">
      <c r="A39" s="144" t="s">
        <v>62</v>
      </c>
    </row>
    <row r="40" spans="1:16" x14ac:dyDescent="0.15">
      <c r="A40" s="176"/>
      <c r="B40" s="176" t="str">
        <f>'実質公債費比率（分子）の構造'!K$44</f>
        <v>H30</v>
      </c>
      <c r="C40" s="176"/>
      <c r="D40" s="176"/>
      <c r="E40" s="176" t="str">
        <f>'実質公債費比率（分子）の構造'!L$44</f>
        <v>R01</v>
      </c>
      <c r="F40" s="176"/>
      <c r="G40" s="176"/>
      <c r="H40" s="176" t="str">
        <f>'実質公債費比率（分子）の構造'!M$44</f>
        <v>R02</v>
      </c>
      <c r="I40" s="176"/>
      <c r="J40" s="176"/>
      <c r="K40" s="176" t="str">
        <f>'実質公債費比率（分子）の構造'!N$44</f>
        <v>R03</v>
      </c>
      <c r="L40" s="176"/>
      <c r="M40" s="176"/>
      <c r="N40" s="176" t="str">
        <f>'実質公債費比率（分子）の構造'!O$44</f>
        <v>R04</v>
      </c>
      <c r="O40" s="176"/>
      <c r="P40" s="176"/>
    </row>
    <row r="41" spans="1:16" x14ac:dyDescent="0.15">
      <c r="A41" s="176"/>
      <c r="B41" s="176" t="s">
        <v>63</v>
      </c>
      <c r="C41" s="176"/>
      <c r="D41" s="176" t="s">
        <v>64</v>
      </c>
      <c r="E41" s="176" t="s">
        <v>63</v>
      </c>
      <c r="F41" s="176"/>
      <c r="G41" s="176" t="s">
        <v>64</v>
      </c>
      <c r="H41" s="176" t="s">
        <v>63</v>
      </c>
      <c r="I41" s="176"/>
      <c r="J41" s="176" t="s">
        <v>64</v>
      </c>
      <c r="K41" s="176" t="s">
        <v>63</v>
      </c>
      <c r="L41" s="176"/>
      <c r="M41" s="176" t="s">
        <v>64</v>
      </c>
      <c r="N41" s="176" t="s">
        <v>63</v>
      </c>
      <c r="O41" s="176"/>
      <c r="P41" s="176" t="s">
        <v>64</v>
      </c>
    </row>
    <row r="42" spans="1:16" x14ac:dyDescent="0.15">
      <c r="A42" s="176" t="s">
        <v>65</v>
      </c>
      <c r="B42" s="176"/>
      <c r="C42" s="176"/>
      <c r="D42" s="176">
        <f>'実質公債費比率（分子）の構造'!K$52</f>
        <v>31905</v>
      </c>
      <c r="E42" s="176"/>
      <c r="F42" s="176"/>
      <c r="G42" s="176">
        <f>'実質公債費比率（分子）の構造'!L$52</f>
        <v>31398</v>
      </c>
      <c r="H42" s="176"/>
      <c r="I42" s="176"/>
      <c r="J42" s="176">
        <f>'実質公債費比率（分子）の構造'!M$52</f>
        <v>30841</v>
      </c>
      <c r="K42" s="176"/>
      <c r="L42" s="176"/>
      <c r="M42" s="176">
        <f>'実質公債費比率（分子）の構造'!N$52</f>
        <v>31005</v>
      </c>
      <c r="N42" s="176"/>
      <c r="O42" s="176"/>
      <c r="P42" s="176">
        <f>'実質公債費比率（分子）の構造'!O$52</f>
        <v>29870</v>
      </c>
    </row>
    <row r="43" spans="1:16" x14ac:dyDescent="0.15">
      <c r="A43" s="176" t="s">
        <v>66</v>
      </c>
      <c r="B43" s="176" t="str">
        <f>'実質公債費比率（分子）の構造'!K$51</f>
        <v>-</v>
      </c>
      <c r="C43" s="176"/>
      <c r="D43" s="176"/>
      <c r="E43" s="176" t="str">
        <f>'実質公債費比率（分子）の構造'!L$51</f>
        <v>-</v>
      </c>
      <c r="F43" s="176"/>
      <c r="G43" s="176"/>
      <c r="H43" s="176" t="str">
        <f>'実質公債費比率（分子）の構造'!M$51</f>
        <v>-</v>
      </c>
      <c r="I43" s="176"/>
      <c r="J43" s="176"/>
      <c r="K43" s="176" t="str">
        <f>'実質公債費比率（分子）の構造'!N$51</f>
        <v>-</v>
      </c>
      <c r="L43" s="176"/>
      <c r="M43" s="176"/>
      <c r="N43" s="176" t="str">
        <f>'実質公債費比率（分子）の構造'!O$51</f>
        <v>-</v>
      </c>
      <c r="O43" s="176"/>
      <c r="P43" s="176"/>
    </row>
    <row r="44" spans="1:16" x14ac:dyDescent="0.15">
      <c r="A44" s="176" t="s">
        <v>67</v>
      </c>
      <c r="B44" s="176">
        <f>'実質公債費比率（分子）の構造'!K$50</f>
        <v>1045</v>
      </c>
      <c r="C44" s="176"/>
      <c r="D44" s="176"/>
      <c r="E44" s="176">
        <f>'実質公債費比率（分子）の構造'!L$50</f>
        <v>982</v>
      </c>
      <c r="F44" s="176"/>
      <c r="G44" s="176"/>
      <c r="H44" s="176">
        <f>'実質公債費比率（分子）の構造'!M$50</f>
        <v>1347</v>
      </c>
      <c r="I44" s="176"/>
      <c r="J44" s="176"/>
      <c r="K44" s="176">
        <f>'実質公債費比率（分子）の構造'!N$50</f>
        <v>1410</v>
      </c>
      <c r="L44" s="176"/>
      <c r="M44" s="176"/>
      <c r="N44" s="176">
        <f>'実質公債費比率（分子）の構造'!O$50</f>
        <v>2157</v>
      </c>
      <c r="O44" s="176"/>
      <c r="P44" s="176"/>
    </row>
    <row r="45" spans="1:16" x14ac:dyDescent="0.15">
      <c r="A45" s="176" t="s">
        <v>68</v>
      </c>
      <c r="B45" s="176">
        <f>'実質公債費比率（分子）の構造'!K$49</f>
        <v>1</v>
      </c>
      <c r="C45" s="176"/>
      <c r="D45" s="176"/>
      <c r="E45" s="176">
        <f>'実質公債費比率（分子）の構造'!L$49</f>
        <v>1</v>
      </c>
      <c r="F45" s="176"/>
      <c r="G45" s="176"/>
      <c r="H45" s="176">
        <f>'実質公債費比率（分子）の構造'!M$49</f>
        <v>1</v>
      </c>
      <c r="I45" s="176"/>
      <c r="J45" s="176"/>
      <c r="K45" s="176">
        <f>'実質公債費比率（分子）の構造'!N$49</f>
        <v>1</v>
      </c>
      <c r="L45" s="176"/>
      <c r="M45" s="176"/>
      <c r="N45" s="176">
        <f>'実質公債費比率（分子）の構造'!O$49</f>
        <v>1</v>
      </c>
      <c r="O45" s="176"/>
      <c r="P45" s="176"/>
    </row>
    <row r="46" spans="1:16" x14ac:dyDescent="0.15">
      <c r="A46" s="176" t="s">
        <v>69</v>
      </c>
      <c r="B46" s="176">
        <f>'実質公債費比率（分子）の構造'!K$48</f>
        <v>5618</v>
      </c>
      <c r="C46" s="176"/>
      <c r="D46" s="176"/>
      <c r="E46" s="176">
        <f>'実質公債費比率（分子）の構造'!L$48</f>
        <v>5497</v>
      </c>
      <c r="F46" s="176"/>
      <c r="G46" s="176"/>
      <c r="H46" s="176">
        <f>'実質公債費比率（分子）の構造'!M$48</f>
        <v>5227</v>
      </c>
      <c r="I46" s="176"/>
      <c r="J46" s="176"/>
      <c r="K46" s="176">
        <f>'実質公債費比率（分子）の構造'!N$48</f>
        <v>5019</v>
      </c>
      <c r="L46" s="176"/>
      <c r="M46" s="176"/>
      <c r="N46" s="176">
        <f>'実質公債費比率（分子）の構造'!O$48</f>
        <v>4931</v>
      </c>
      <c r="O46" s="176"/>
      <c r="P46" s="176"/>
    </row>
    <row r="47" spans="1:16" x14ac:dyDescent="0.15">
      <c r="A47" s="176" t="s">
        <v>70</v>
      </c>
      <c r="B47" s="176">
        <f>'実質公債費比率（分子）の構造'!K$47</f>
        <v>3667</v>
      </c>
      <c r="C47" s="176"/>
      <c r="D47" s="176"/>
      <c r="E47" s="176">
        <f>'実質公債費比率（分子）の構造'!L$47</f>
        <v>4000</v>
      </c>
      <c r="F47" s="176"/>
      <c r="G47" s="176"/>
      <c r="H47" s="176">
        <f>'実質公債費比率（分子）の構造'!M$47</f>
        <v>4167</v>
      </c>
      <c r="I47" s="176"/>
      <c r="J47" s="176"/>
      <c r="K47" s="176">
        <f>'実質公債費比率（分子）の構造'!N$47</f>
        <v>4500</v>
      </c>
      <c r="L47" s="176"/>
      <c r="M47" s="176"/>
      <c r="N47" s="176">
        <f>'実質公債費比率（分子）の構造'!O$47</f>
        <v>4833</v>
      </c>
      <c r="O47" s="176"/>
      <c r="P47" s="176"/>
    </row>
    <row r="48" spans="1:16" x14ac:dyDescent="0.15">
      <c r="A48" s="176" t="s">
        <v>71</v>
      </c>
      <c r="B48" s="176" t="str">
        <f>'実質公債費比率（分子）の構造'!K$46</f>
        <v>-</v>
      </c>
      <c r="C48" s="176"/>
      <c r="D48" s="176"/>
      <c r="E48" s="176" t="str">
        <f>'実質公債費比率（分子）の構造'!L$46</f>
        <v>-</v>
      </c>
      <c r="F48" s="176"/>
      <c r="G48" s="176"/>
      <c r="H48" s="176" t="str">
        <f>'実質公債費比率（分子）の構造'!M$46</f>
        <v>-</v>
      </c>
      <c r="I48" s="176"/>
      <c r="J48" s="176"/>
      <c r="K48" s="176" t="str">
        <f>'実質公債費比率（分子）の構造'!N$46</f>
        <v>-</v>
      </c>
      <c r="L48" s="176"/>
      <c r="M48" s="176"/>
      <c r="N48" s="176" t="str">
        <f>'実質公債費比率（分子）の構造'!O$46</f>
        <v>-</v>
      </c>
      <c r="O48" s="176"/>
      <c r="P48" s="176"/>
    </row>
    <row r="49" spans="1:16" x14ac:dyDescent="0.15">
      <c r="A49" s="176" t="s">
        <v>72</v>
      </c>
      <c r="B49" s="176">
        <f>'実質公債費比率（分子）の構造'!K$45</f>
        <v>31595</v>
      </c>
      <c r="C49" s="176"/>
      <c r="D49" s="176"/>
      <c r="E49" s="176">
        <f>'実質公債費比率（分子）の構造'!L$45</f>
        <v>30558</v>
      </c>
      <c r="F49" s="176"/>
      <c r="G49" s="176"/>
      <c r="H49" s="176">
        <f>'実質公債費比率（分子）の構造'!M$45</f>
        <v>29596</v>
      </c>
      <c r="I49" s="176"/>
      <c r="J49" s="176"/>
      <c r="K49" s="176">
        <f>'実質公債費比率（分子）の構造'!N$45</f>
        <v>28964</v>
      </c>
      <c r="L49" s="176"/>
      <c r="M49" s="176"/>
      <c r="N49" s="176">
        <f>'実質公債費比率（分子）の構造'!O$45</f>
        <v>25816</v>
      </c>
      <c r="O49" s="176"/>
      <c r="P49" s="176"/>
    </row>
    <row r="50" spans="1:16" x14ac:dyDescent="0.15">
      <c r="A50" s="176" t="s">
        <v>73</v>
      </c>
      <c r="B50" s="176" t="e">
        <f>NA()</f>
        <v>#N/A</v>
      </c>
      <c r="C50" s="176">
        <f>IF(ISNUMBER('実質公債費比率（分子）の構造'!K$53),'実質公債費比率（分子）の構造'!K$53,NA())</f>
        <v>10021</v>
      </c>
      <c r="D50" s="176" t="e">
        <f>NA()</f>
        <v>#N/A</v>
      </c>
      <c r="E50" s="176" t="e">
        <f>NA()</f>
        <v>#N/A</v>
      </c>
      <c r="F50" s="176">
        <f>IF(ISNUMBER('実質公債費比率（分子）の構造'!L$53),'実質公債費比率（分子）の構造'!L$53,NA())</f>
        <v>9640</v>
      </c>
      <c r="G50" s="176" t="e">
        <f>NA()</f>
        <v>#N/A</v>
      </c>
      <c r="H50" s="176" t="e">
        <f>NA()</f>
        <v>#N/A</v>
      </c>
      <c r="I50" s="176">
        <f>IF(ISNUMBER('実質公債費比率（分子）の構造'!M$53),'実質公債費比率（分子）の構造'!M$53,NA())</f>
        <v>9497</v>
      </c>
      <c r="J50" s="176" t="e">
        <f>NA()</f>
        <v>#N/A</v>
      </c>
      <c r="K50" s="176" t="e">
        <f>NA()</f>
        <v>#N/A</v>
      </c>
      <c r="L50" s="176">
        <f>IF(ISNUMBER('実質公債費比率（分子）の構造'!N$53),'実質公債費比率（分子）の構造'!N$53,NA())</f>
        <v>8889</v>
      </c>
      <c r="M50" s="176" t="e">
        <f>NA()</f>
        <v>#N/A</v>
      </c>
      <c r="N50" s="176" t="e">
        <f>NA()</f>
        <v>#N/A</v>
      </c>
      <c r="O50" s="176">
        <f>IF(ISNUMBER('実質公債費比率（分子）の構造'!O$53),'実質公債費比率（分子）の構造'!O$53,NA())</f>
        <v>7868</v>
      </c>
      <c r="P50" s="176" t="e">
        <f>NA()</f>
        <v>#N/A</v>
      </c>
    </row>
    <row r="53" spans="1:16" x14ac:dyDescent="0.15">
      <c r="A53" s="144" t="s">
        <v>74</v>
      </c>
    </row>
    <row r="54" spans="1:16" x14ac:dyDescent="0.15">
      <c r="A54" s="175"/>
      <c r="B54" s="175" t="str">
        <f>'将来負担比率（分子）の構造'!I$40</f>
        <v>H30</v>
      </c>
      <c r="C54" s="175"/>
      <c r="D54" s="175"/>
      <c r="E54" s="175" t="str">
        <f>'将来負担比率（分子）の構造'!J$40</f>
        <v>R01</v>
      </c>
      <c r="F54" s="175"/>
      <c r="G54" s="175"/>
      <c r="H54" s="175" t="str">
        <f>'将来負担比率（分子）の構造'!K$40</f>
        <v>R02</v>
      </c>
      <c r="I54" s="175"/>
      <c r="J54" s="175"/>
      <c r="K54" s="175" t="str">
        <f>'将来負担比率（分子）の構造'!L$40</f>
        <v>R03</v>
      </c>
      <c r="L54" s="175"/>
      <c r="M54" s="175"/>
      <c r="N54" s="175" t="str">
        <f>'将来負担比率（分子）の構造'!M$40</f>
        <v>R04</v>
      </c>
      <c r="O54" s="175"/>
      <c r="P54" s="175"/>
    </row>
    <row r="55" spans="1:16" x14ac:dyDescent="0.15">
      <c r="A55" s="175"/>
      <c r="B55" s="175" t="s">
        <v>75</v>
      </c>
      <c r="C55" s="175"/>
      <c r="D55" s="175" t="s">
        <v>76</v>
      </c>
      <c r="E55" s="175" t="s">
        <v>75</v>
      </c>
      <c r="F55" s="175"/>
      <c r="G55" s="175" t="s">
        <v>76</v>
      </c>
      <c r="H55" s="175" t="s">
        <v>75</v>
      </c>
      <c r="I55" s="175"/>
      <c r="J55" s="175" t="s">
        <v>76</v>
      </c>
      <c r="K55" s="175" t="s">
        <v>75</v>
      </c>
      <c r="L55" s="175"/>
      <c r="M55" s="175" t="s">
        <v>76</v>
      </c>
      <c r="N55" s="175" t="s">
        <v>75</v>
      </c>
      <c r="O55" s="175"/>
      <c r="P55" s="175" t="s">
        <v>76</v>
      </c>
    </row>
    <row r="56" spans="1:16" x14ac:dyDescent="0.15">
      <c r="A56" s="175" t="s">
        <v>45</v>
      </c>
      <c r="B56" s="175"/>
      <c r="C56" s="175"/>
      <c r="D56" s="175">
        <f>'将来負担比率（分子）の構造'!I$52</f>
        <v>344659</v>
      </c>
      <c r="E56" s="175"/>
      <c r="F56" s="175"/>
      <c r="G56" s="175">
        <f>'将来負担比率（分子）の構造'!J$52</f>
        <v>351547</v>
      </c>
      <c r="H56" s="175"/>
      <c r="I56" s="175"/>
      <c r="J56" s="175">
        <f>'将来負担比率（分子）の構造'!K$52</f>
        <v>362112</v>
      </c>
      <c r="K56" s="175"/>
      <c r="L56" s="175"/>
      <c r="M56" s="175">
        <f>'将来負担比率（分子）の構造'!L$52</f>
        <v>365009</v>
      </c>
      <c r="N56" s="175"/>
      <c r="O56" s="175"/>
      <c r="P56" s="175">
        <f>'将来負担比率（分子）の構造'!M$52</f>
        <v>365602</v>
      </c>
    </row>
    <row r="57" spans="1:16" x14ac:dyDescent="0.15">
      <c r="A57" s="175" t="s">
        <v>44</v>
      </c>
      <c r="B57" s="175"/>
      <c r="C57" s="175"/>
      <c r="D57" s="175">
        <f>'将来負担比率（分子）の構造'!I$51</f>
        <v>46091</v>
      </c>
      <c r="E57" s="175"/>
      <c r="F57" s="175"/>
      <c r="G57" s="175">
        <f>'将来負担比率（分子）の構造'!J$51</f>
        <v>42834</v>
      </c>
      <c r="H57" s="175"/>
      <c r="I57" s="175"/>
      <c r="J57" s="175">
        <f>'将来負担比率（分子）の構造'!K$51</f>
        <v>43049</v>
      </c>
      <c r="K57" s="175"/>
      <c r="L57" s="175"/>
      <c r="M57" s="175">
        <f>'将来負担比率（分子）の構造'!L$51</f>
        <v>41901</v>
      </c>
      <c r="N57" s="175"/>
      <c r="O57" s="175"/>
      <c r="P57" s="175">
        <f>'将来負担比率（分子）の構造'!M$51</f>
        <v>39027</v>
      </c>
    </row>
    <row r="58" spans="1:16" x14ac:dyDescent="0.15">
      <c r="A58" s="175" t="s">
        <v>43</v>
      </c>
      <c r="B58" s="175"/>
      <c r="C58" s="175"/>
      <c r="D58" s="175">
        <f>'将来負担比率（分子）の構造'!I$50</f>
        <v>77197</v>
      </c>
      <c r="E58" s="175"/>
      <c r="F58" s="175"/>
      <c r="G58" s="175">
        <f>'将来負担比率（分子）の構造'!J$50</f>
        <v>78539</v>
      </c>
      <c r="H58" s="175"/>
      <c r="I58" s="175"/>
      <c r="J58" s="175">
        <f>'将来負担比率（分子）の構造'!K$50</f>
        <v>75899</v>
      </c>
      <c r="K58" s="175"/>
      <c r="L58" s="175"/>
      <c r="M58" s="175">
        <f>'将来負担比率（分子）の構造'!L$50</f>
        <v>90642</v>
      </c>
      <c r="N58" s="175"/>
      <c r="O58" s="175"/>
      <c r="P58" s="175">
        <f>'将来負担比率（分子）の構造'!M$50</f>
        <v>93961</v>
      </c>
    </row>
    <row r="59" spans="1:16" x14ac:dyDescent="0.15">
      <c r="A59" s="175" t="s">
        <v>41</v>
      </c>
      <c r="B59" s="175" t="str">
        <f>'将来負担比率（分子）の構造'!I$49</f>
        <v>-</v>
      </c>
      <c r="C59" s="175"/>
      <c r="D59" s="175"/>
      <c r="E59" s="175" t="str">
        <f>'将来負担比率（分子）の構造'!J$49</f>
        <v>-</v>
      </c>
      <c r="F59" s="175"/>
      <c r="G59" s="175"/>
      <c r="H59" s="175" t="str">
        <f>'将来負担比率（分子）の構造'!K$49</f>
        <v>-</v>
      </c>
      <c r="I59" s="175"/>
      <c r="J59" s="175"/>
      <c r="K59" s="175" t="str">
        <f>'将来負担比率（分子）の構造'!L$49</f>
        <v>-</v>
      </c>
      <c r="L59" s="175"/>
      <c r="M59" s="175"/>
      <c r="N59" s="175" t="str">
        <f>'将来負担比率（分子）の構造'!M$49</f>
        <v>-</v>
      </c>
      <c r="O59" s="175"/>
      <c r="P59" s="175"/>
    </row>
    <row r="60" spans="1:16" x14ac:dyDescent="0.15">
      <c r="A60" s="175" t="s">
        <v>40</v>
      </c>
      <c r="B60" s="175" t="str">
        <f>'将来負担比率（分子）の構造'!I$48</f>
        <v>-</v>
      </c>
      <c r="C60" s="175"/>
      <c r="D60" s="175"/>
      <c r="E60" s="175" t="str">
        <f>'将来負担比率（分子）の構造'!J$48</f>
        <v>-</v>
      </c>
      <c r="F60" s="175"/>
      <c r="G60" s="175"/>
      <c r="H60" s="175" t="str">
        <f>'将来負担比率（分子）の構造'!K$48</f>
        <v>-</v>
      </c>
      <c r="I60" s="175"/>
      <c r="J60" s="175"/>
      <c r="K60" s="175" t="str">
        <f>'将来負担比率（分子）の構造'!L$48</f>
        <v>-</v>
      </c>
      <c r="L60" s="175"/>
      <c r="M60" s="175"/>
      <c r="N60" s="175" t="str">
        <f>'将来負担比率（分子）の構造'!M$48</f>
        <v>-</v>
      </c>
      <c r="O60" s="175"/>
      <c r="P60" s="175"/>
    </row>
    <row r="61" spans="1:16" x14ac:dyDescent="0.15">
      <c r="A61" s="175" t="s">
        <v>38</v>
      </c>
      <c r="B61" s="175" t="str">
        <f>'将来負担比率（分子）の構造'!I$46</f>
        <v>-</v>
      </c>
      <c r="C61" s="175"/>
      <c r="D61" s="175"/>
      <c r="E61" s="175" t="str">
        <f>'将来負担比率（分子）の構造'!J$46</f>
        <v>-</v>
      </c>
      <c r="F61" s="175"/>
      <c r="G61" s="175"/>
      <c r="H61" s="175" t="str">
        <f>'将来負担比率（分子）の構造'!K$46</f>
        <v>-</v>
      </c>
      <c r="I61" s="175"/>
      <c r="J61" s="175"/>
      <c r="K61" s="175" t="str">
        <f>'将来負担比率（分子）の構造'!L$46</f>
        <v>-</v>
      </c>
      <c r="L61" s="175"/>
      <c r="M61" s="175"/>
      <c r="N61" s="175" t="str">
        <f>'将来負担比率（分子）の構造'!M$46</f>
        <v>-</v>
      </c>
      <c r="O61" s="175"/>
      <c r="P61" s="175"/>
    </row>
    <row r="62" spans="1:16" x14ac:dyDescent="0.15">
      <c r="A62" s="175" t="s">
        <v>37</v>
      </c>
      <c r="B62" s="175">
        <f>'将来負担比率（分子）の構造'!I$45</f>
        <v>66422</v>
      </c>
      <c r="C62" s="175"/>
      <c r="D62" s="175"/>
      <c r="E62" s="175">
        <f>'将来負担比率（分子）の構造'!J$45</f>
        <v>64692</v>
      </c>
      <c r="F62" s="175"/>
      <c r="G62" s="175"/>
      <c r="H62" s="175">
        <f>'将来負担比率（分子）の構造'!K$45</f>
        <v>62937</v>
      </c>
      <c r="I62" s="175"/>
      <c r="J62" s="175"/>
      <c r="K62" s="175">
        <f>'将来負担比率（分子）の構造'!L$45</f>
        <v>62046</v>
      </c>
      <c r="L62" s="175"/>
      <c r="M62" s="175"/>
      <c r="N62" s="175">
        <f>'将来負担比率（分子）の構造'!M$45</f>
        <v>61162</v>
      </c>
      <c r="O62" s="175"/>
      <c r="P62" s="175"/>
    </row>
    <row r="63" spans="1:16" x14ac:dyDescent="0.15">
      <c r="A63" s="175" t="s">
        <v>36</v>
      </c>
      <c r="B63" s="175">
        <f>'将来負担比率（分子）の構造'!I$44</f>
        <v>41</v>
      </c>
      <c r="C63" s="175"/>
      <c r="D63" s="175"/>
      <c r="E63" s="175">
        <f>'将来負担比率（分子）の構造'!J$44</f>
        <v>29</v>
      </c>
      <c r="F63" s="175"/>
      <c r="G63" s="175"/>
      <c r="H63" s="175">
        <f>'将来負担比率（分子）の構造'!K$44</f>
        <v>18</v>
      </c>
      <c r="I63" s="175"/>
      <c r="J63" s="175"/>
      <c r="K63" s="175">
        <f>'将来負担比率（分子）の構造'!L$44</f>
        <v>6</v>
      </c>
      <c r="L63" s="175"/>
      <c r="M63" s="175"/>
      <c r="N63" s="175" t="str">
        <f>'将来負担比率（分子）の構造'!M$44</f>
        <v>-</v>
      </c>
      <c r="O63" s="175"/>
      <c r="P63" s="175"/>
    </row>
    <row r="64" spans="1:16" x14ac:dyDescent="0.15">
      <c r="A64" s="175" t="s">
        <v>35</v>
      </c>
      <c r="B64" s="175">
        <f>'将来負担比率（分子）の構造'!I$43</f>
        <v>70958</v>
      </c>
      <c r="C64" s="175"/>
      <c r="D64" s="175"/>
      <c r="E64" s="175">
        <f>'将来負担比率（分子）の構造'!J$43</f>
        <v>65344</v>
      </c>
      <c r="F64" s="175"/>
      <c r="G64" s="175"/>
      <c r="H64" s="175">
        <f>'将来負担比率（分子）の構造'!K$43</f>
        <v>60782</v>
      </c>
      <c r="I64" s="175"/>
      <c r="J64" s="175"/>
      <c r="K64" s="175">
        <f>'将来負担比率（分子）の構造'!L$43</f>
        <v>58256</v>
      </c>
      <c r="L64" s="175"/>
      <c r="M64" s="175"/>
      <c r="N64" s="175">
        <f>'将来負担比率（分子）の構造'!M$43</f>
        <v>58951</v>
      </c>
      <c r="O64" s="175"/>
      <c r="P64" s="175"/>
    </row>
    <row r="65" spans="1:16" x14ac:dyDescent="0.15">
      <c r="A65" s="175" t="s">
        <v>34</v>
      </c>
      <c r="B65" s="175">
        <f>'将来負担比率（分子）の構造'!I$42</f>
        <v>9466</v>
      </c>
      <c r="C65" s="175"/>
      <c r="D65" s="175"/>
      <c r="E65" s="175">
        <f>'将来負担比率（分子）の構造'!J$42</f>
        <v>10378</v>
      </c>
      <c r="F65" s="175"/>
      <c r="G65" s="175"/>
      <c r="H65" s="175">
        <f>'将来負担比率（分子）の構造'!K$42</f>
        <v>9673</v>
      </c>
      <c r="I65" s="175"/>
      <c r="J65" s="175"/>
      <c r="K65" s="175">
        <f>'将来負担比率（分子）の構造'!L$42</f>
        <v>8851</v>
      </c>
      <c r="L65" s="175"/>
      <c r="M65" s="175"/>
      <c r="N65" s="175">
        <f>'将来負担比率（分子）の構造'!M$42</f>
        <v>7971</v>
      </c>
      <c r="O65" s="175"/>
      <c r="P65" s="175"/>
    </row>
    <row r="66" spans="1:16" x14ac:dyDescent="0.15">
      <c r="A66" s="175" t="s">
        <v>33</v>
      </c>
      <c r="B66" s="175">
        <f>'将来負担比率（分子）の構造'!I$41</f>
        <v>281322</v>
      </c>
      <c r="C66" s="175"/>
      <c r="D66" s="175"/>
      <c r="E66" s="175">
        <f>'将来負担比率（分子）の構造'!J$41</f>
        <v>281621</v>
      </c>
      <c r="F66" s="175"/>
      <c r="G66" s="175"/>
      <c r="H66" s="175">
        <f>'将来負担比率（分子）の構造'!K$41</f>
        <v>286535</v>
      </c>
      <c r="I66" s="175"/>
      <c r="J66" s="175"/>
      <c r="K66" s="175">
        <f>'将来負担比率（分子）の構造'!L$41</f>
        <v>282919</v>
      </c>
      <c r="L66" s="175"/>
      <c r="M66" s="175"/>
      <c r="N66" s="175">
        <f>'将来負担比率（分子）の構造'!M$41</f>
        <v>286232</v>
      </c>
      <c r="O66" s="175"/>
      <c r="P66" s="175"/>
    </row>
    <row r="67" spans="1:16" x14ac:dyDescent="0.15">
      <c r="A67" s="175" t="s">
        <v>77</v>
      </c>
      <c r="B67" s="175" t="e">
        <f>NA()</f>
        <v>#N/A</v>
      </c>
      <c r="C67" s="175">
        <f>IF(ISNUMBER('将来負担比率（分子）の構造'!I$53), IF('将来負担比率（分子）の構造'!I$53 &lt; 0, 0, '将来負担比率（分子）の構造'!I$53), NA())</f>
        <v>0</v>
      </c>
      <c r="D67" s="175" t="e">
        <f>NA()</f>
        <v>#N/A</v>
      </c>
      <c r="E67" s="175" t="e">
        <f>NA()</f>
        <v>#N/A</v>
      </c>
      <c r="F67" s="175">
        <f>IF(ISNUMBER('将来負担比率（分子）の構造'!J$53), IF('将来負担比率（分子）の構造'!J$53 &lt; 0, 0, '将来負担比率（分子）の構造'!J$53), NA())</f>
        <v>0</v>
      </c>
      <c r="G67" s="175" t="e">
        <f>NA()</f>
        <v>#N/A</v>
      </c>
      <c r="H67" s="175" t="e">
        <f>NA()</f>
        <v>#N/A</v>
      </c>
      <c r="I67" s="175">
        <f>IF(ISNUMBER('将来負担比率（分子）の構造'!K$53), IF('将来負担比率（分子）の構造'!K$53 &lt; 0, 0, '将来負担比率（分子）の構造'!K$53), NA())</f>
        <v>0</v>
      </c>
      <c r="J67" s="175" t="e">
        <f>NA()</f>
        <v>#N/A</v>
      </c>
      <c r="K67" s="175" t="e">
        <f>NA()</f>
        <v>#N/A</v>
      </c>
      <c r="L67" s="175">
        <f>IF(ISNUMBER('将来負担比率（分子）の構造'!L$53), IF('将来負担比率（分子）の構造'!L$53 &lt; 0, 0, '将来負担比率（分子）の構造'!L$53), NA())</f>
        <v>0</v>
      </c>
      <c r="M67" s="175" t="e">
        <f>NA()</f>
        <v>#N/A</v>
      </c>
      <c r="N67" s="175" t="e">
        <f>NA()</f>
        <v>#N/A</v>
      </c>
      <c r="O67" s="175">
        <f>IF(ISNUMBER('将来負担比率（分子）の構造'!M$53), IF('将来負担比率（分子）の構造'!M$53 &lt; 0, 0, '将来負担比率（分子）の構造'!M$53), NA())</f>
        <v>0</v>
      </c>
      <c r="P67" s="175" t="e">
        <f>NA()</f>
        <v>#N/A</v>
      </c>
    </row>
    <row r="70" spans="1:16" x14ac:dyDescent="0.15">
      <c r="A70" s="177" t="s">
        <v>78</v>
      </c>
      <c r="B70" s="177"/>
      <c r="C70" s="177"/>
      <c r="D70" s="177"/>
      <c r="E70" s="177"/>
      <c r="F70" s="177"/>
    </row>
    <row r="71" spans="1:16" x14ac:dyDescent="0.15">
      <c r="A71" s="178"/>
      <c r="B71" s="178" t="str">
        <f>基金残高に係る経年分析!F54</f>
        <v>R02</v>
      </c>
      <c r="C71" s="178" t="str">
        <f>基金残高に係る経年分析!G54</f>
        <v>R03</v>
      </c>
      <c r="D71" s="178" t="str">
        <f>基金残高に係る経年分析!H54</f>
        <v>R04</v>
      </c>
    </row>
    <row r="72" spans="1:16" x14ac:dyDescent="0.15">
      <c r="A72" s="178" t="s">
        <v>79</v>
      </c>
      <c r="B72" s="179">
        <f>基金残高に係る経年分析!F55</f>
        <v>10767</v>
      </c>
      <c r="C72" s="179">
        <f>基金残高に係る経年分析!G55</f>
        <v>14482</v>
      </c>
      <c r="D72" s="179">
        <f>基金残高に係る経年分析!H55</f>
        <v>13798</v>
      </c>
    </row>
    <row r="73" spans="1:16" x14ac:dyDescent="0.15">
      <c r="A73" s="178" t="s">
        <v>80</v>
      </c>
      <c r="B73" s="179">
        <f>基金残高に係る経年分析!F56</f>
        <v>590</v>
      </c>
      <c r="C73" s="179">
        <f>基金残高に係る経年分析!G56</f>
        <v>678</v>
      </c>
      <c r="D73" s="179">
        <f>基金残高に係る経年分析!H56</f>
        <v>774</v>
      </c>
    </row>
    <row r="74" spans="1:16" x14ac:dyDescent="0.15">
      <c r="A74" s="178" t="s">
        <v>81</v>
      </c>
      <c r="B74" s="179">
        <f>基金残高に係る経年分析!F57</f>
        <v>31526</v>
      </c>
      <c r="C74" s="179">
        <f>基金残高に係る経年分析!G57</f>
        <v>37955</v>
      </c>
      <c r="D74" s="179">
        <f>基金残高に係る経年分析!H57</f>
        <v>36506</v>
      </c>
    </row>
  </sheetData>
  <sheetProtection algorithmName="SHA-512" hashValue="wlCp/teMR0RrhXwvkl5hdUbJp1aZO9keeAOhdDAPZtlJjXZ/WFX3j0/geItkNzqZezwkhGFrfJJOXhIIv1dBIg==" saltValue="SwxvAW0yhFNNxlXn/b2Wj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heetViews>
  <sheetFormatPr defaultColWidth="0" defaultRowHeight="11.25" customHeight="1" zeroHeight="1" x14ac:dyDescent="0.15"/>
  <cols>
    <col min="1" max="1" width="1.625" style="214" customWidth="1"/>
    <col min="2" max="2" width="2.375" style="214" customWidth="1"/>
    <col min="3" max="16" width="2.625" style="214" customWidth="1"/>
    <col min="17" max="17" width="2.375" style="214" customWidth="1"/>
    <col min="18" max="95" width="1.625" style="214" customWidth="1"/>
    <col min="96" max="133" width="1.625" style="226" customWidth="1"/>
    <col min="134" max="143" width="1.625" style="214" customWidth="1"/>
    <col min="144" max="16384" width="0" style="214" hidden="1"/>
  </cols>
  <sheetData>
    <row r="1" spans="2:143" ht="22.5" customHeight="1" thickBot="1" x14ac:dyDescent="0.2">
      <c r="B1" s="212"/>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602" t="s">
        <v>214</v>
      </c>
      <c r="DI1" s="603"/>
      <c r="DJ1" s="603"/>
      <c r="DK1" s="603"/>
      <c r="DL1" s="603"/>
      <c r="DM1" s="603"/>
      <c r="DN1" s="604"/>
      <c r="DO1" s="214"/>
      <c r="DP1" s="602" t="s">
        <v>215</v>
      </c>
      <c r="DQ1" s="603"/>
      <c r="DR1" s="603"/>
      <c r="DS1" s="603"/>
      <c r="DT1" s="603"/>
      <c r="DU1" s="603"/>
      <c r="DV1" s="603"/>
      <c r="DW1" s="603"/>
      <c r="DX1" s="603"/>
      <c r="DY1" s="603"/>
      <c r="DZ1" s="603"/>
      <c r="EA1" s="603"/>
      <c r="EB1" s="603"/>
      <c r="EC1" s="604"/>
      <c r="ED1" s="213"/>
      <c r="EE1" s="213"/>
      <c r="EF1" s="213"/>
      <c r="EG1" s="213"/>
      <c r="EH1" s="213"/>
      <c r="EI1" s="213"/>
      <c r="EJ1" s="213"/>
      <c r="EK1" s="213"/>
      <c r="EL1" s="213"/>
      <c r="EM1" s="213"/>
    </row>
    <row r="2" spans="2:143" ht="22.5" customHeight="1" x14ac:dyDescent="0.15">
      <c r="B2" s="215" t="s">
        <v>216</v>
      </c>
      <c r="R2" s="216"/>
      <c r="S2" s="216"/>
      <c r="T2" s="216"/>
      <c r="U2" s="216"/>
      <c r="V2" s="216"/>
      <c r="W2" s="216"/>
      <c r="X2" s="216"/>
      <c r="Y2" s="216"/>
      <c r="Z2" s="216"/>
      <c r="AA2" s="216"/>
      <c r="AB2" s="216"/>
      <c r="AC2" s="216"/>
      <c r="AE2" s="217"/>
      <c r="AF2" s="217"/>
      <c r="AG2" s="217"/>
      <c r="AH2" s="217"/>
      <c r="AI2" s="217"/>
      <c r="AJ2" s="216"/>
      <c r="AK2" s="216"/>
      <c r="AL2" s="216"/>
      <c r="AM2" s="216"/>
      <c r="AN2" s="216"/>
      <c r="AO2" s="216"/>
      <c r="AP2" s="216"/>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row>
    <row r="3" spans="2:143" ht="11.25" customHeight="1" x14ac:dyDescent="0.15">
      <c r="B3" s="605" t="s">
        <v>217</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218</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219</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15">
      <c r="B4" s="605" t="s">
        <v>1</v>
      </c>
      <c r="C4" s="606"/>
      <c r="D4" s="606"/>
      <c r="E4" s="606"/>
      <c r="F4" s="606"/>
      <c r="G4" s="606"/>
      <c r="H4" s="606"/>
      <c r="I4" s="606"/>
      <c r="J4" s="606"/>
      <c r="K4" s="606"/>
      <c r="L4" s="606"/>
      <c r="M4" s="606"/>
      <c r="N4" s="606"/>
      <c r="O4" s="606"/>
      <c r="P4" s="606"/>
      <c r="Q4" s="607"/>
      <c r="R4" s="605" t="s">
        <v>220</v>
      </c>
      <c r="S4" s="606"/>
      <c r="T4" s="606"/>
      <c r="U4" s="606"/>
      <c r="V4" s="606"/>
      <c r="W4" s="606"/>
      <c r="X4" s="606"/>
      <c r="Y4" s="607"/>
      <c r="Z4" s="605" t="s">
        <v>221</v>
      </c>
      <c r="AA4" s="606"/>
      <c r="AB4" s="606"/>
      <c r="AC4" s="607"/>
      <c r="AD4" s="605" t="s">
        <v>222</v>
      </c>
      <c r="AE4" s="606"/>
      <c r="AF4" s="606"/>
      <c r="AG4" s="606"/>
      <c r="AH4" s="606"/>
      <c r="AI4" s="606"/>
      <c r="AJ4" s="606"/>
      <c r="AK4" s="607"/>
      <c r="AL4" s="605" t="s">
        <v>221</v>
      </c>
      <c r="AM4" s="606"/>
      <c r="AN4" s="606"/>
      <c r="AO4" s="607"/>
      <c r="AP4" s="608" t="s">
        <v>223</v>
      </c>
      <c r="AQ4" s="608"/>
      <c r="AR4" s="608"/>
      <c r="AS4" s="608"/>
      <c r="AT4" s="608"/>
      <c r="AU4" s="608"/>
      <c r="AV4" s="608"/>
      <c r="AW4" s="608"/>
      <c r="AX4" s="608"/>
      <c r="AY4" s="608"/>
      <c r="AZ4" s="608"/>
      <c r="BA4" s="608"/>
      <c r="BB4" s="608"/>
      <c r="BC4" s="608"/>
      <c r="BD4" s="608"/>
      <c r="BE4" s="608"/>
      <c r="BF4" s="608"/>
      <c r="BG4" s="608" t="s">
        <v>224</v>
      </c>
      <c r="BH4" s="608"/>
      <c r="BI4" s="608"/>
      <c r="BJ4" s="608"/>
      <c r="BK4" s="608"/>
      <c r="BL4" s="608"/>
      <c r="BM4" s="608"/>
      <c r="BN4" s="608"/>
      <c r="BO4" s="608" t="s">
        <v>221</v>
      </c>
      <c r="BP4" s="608"/>
      <c r="BQ4" s="608"/>
      <c r="BR4" s="608"/>
      <c r="BS4" s="608" t="s">
        <v>225</v>
      </c>
      <c r="BT4" s="608"/>
      <c r="BU4" s="608"/>
      <c r="BV4" s="608"/>
      <c r="BW4" s="608"/>
      <c r="BX4" s="608"/>
      <c r="BY4" s="608"/>
      <c r="BZ4" s="608"/>
      <c r="CA4" s="608"/>
      <c r="CB4" s="608"/>
      <c r="CD4" s="605" t="s">
        <v>226</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15">
      <c r="B5" s="609" t="s">
        <v>227</v>
      </c>
      <c r="C5" s="610"/>
      <c r="D5" s="610"/>
      <c r="E5" s="610"/>
      <c r="F5" s="610"/>
      <c r="G5" s="610"/>
      <c r="H5" s="610"/>
      <c r="I5" s="610"/>
      <c r="J5" s="610"/>
      <c r="K5" s="610"/>
      <c r="L5" s="610"/>
      <c r="M5" s="610"/>
      <c r="N5" s="610"/>
      <c r="O5" s="610"/>
      <c r="P5" s="610"/>
      <c r="Q5" s="611"/>
      <c r="R5" s="612">
        <v>150582086</v>
      </c>
      <c r="S5" s="613"/>
      <c r="T5" s="613"/>
      <c r="U5" s="613"/>
      <c r="V5" s="613"/>
      <c r="W5" s="613"/>
      <c r="X5" s="613"/>
      <c r="Y5" s="614"/>
      <c r="Z5" s="615">
        <v>38</v>
      </c>
      <c r="AA5" s="615"/>
      <c r="AB5" s="615"/>
      <c r="AC5" s="615"/>
      <c r="AD5" s="616">
        <v>143032321</v>
      </c>
      <c r="AE5" s="616"/>
      <c r="AF5" s="616"/>
      <c r="AG5" s="616"/>
      <c r="AH5" s="616"/>
      <c r="AI5" s="616"/>
      <c r="AJ5" s="616"/>
      <c r="AK5" s="616"/>
      <c r="AL5" s="617">
        <v>67.7</v>
      </c>
      <c r="AM5" s="618"/>
      <c r="AN5" s="618"/>
      <c r="AO5" s="619"/>
      <c r="AP5" s="609" t="s">
        <v>228</v>
      </c>
      <c r="AQ5" s="610"/>
      <c r="AR5" s="610"/>
      <c r="AS5" s="610"/>
      <c r="AT5" s="610"/>
      <c r="AU5" s="610"/>
      <c r="AV5" s="610"/>
      <c r="AW5" s="610"/>
      <c r="AX5" s="610"/>
      <c r="AY5" s="610"/>
      <c r="AZ5" s="610"/>
      <c r="BA5" s="610"/>
      <c r="BB5" s="610"/>
      <c r="BC5" s="610"/>
      <c r="BD5" s="610"/>
      <c r="BE5" s="610"/>
      <c r="BF5" s="611"/>
      <c r="BG5" s="623">
        <v>137456929</v>
      </c>
      <c r="BH5" s="624"/>
      <c r="BI5" s="624"/>
      <c r="BJ5" s="624"/>
      <c r="BK5" s="624"/>
      <c r="BL5" s="624"/>
      <c r="BM5" s="624"/>
      <c r="BN5" s="625"/>
      <c r="BO5" s="626">
        <v>91.3</v>
      </c>
      <c r="BP5" s="626"/>
      <c r="BQ5" s="626"/>
      <c r="BR5" s="626"/>
      <c r="BS5" s="627" t="s">
        <v>138</v>
      </c>
      <c r="BT5" s="627"/>
      <c r="BU5" s="627"/>
      <c r="BV5" s="627"/>
      <c r="BW5" s="627"/>
      <c r="BX5" s="627"/>
      <c r="BY5" s="627"/>
      <c r="BZ5" s="627"/>
      <c r="CA5" s="627"/>
      <c r="CB5" s="631"/>
      <c r="CD5" s="605" t="s">
        <v>223</v>
      </c>
      <c r="CE5" s="606"/>
      <c r="CF5" s="606"/>
      <c r="CG5" s="606"/>
      <c r="CH5" s="606"/>
      <c r="CI5" s="606"/>
      <c r="CJ5" s="606"/>
      <c r="CK5" s="606"/>
      <c r="CL5" s="606"/>
      <c r="CM5" s="606"/>
      <c r="CN5" s="606"/>
      <c r="CO5" s="606"/>
      <c r="CP5" s="606"/>
      <c r="CQ5" s="607"/>
      <c r="CR5" s="605" t="s">
        <v>229</v>
      </c>
      <c r="CS5" s="606"/>
      <c r="CT5" s="606"/>
      <c r="CU5" s="606"/>
      <c r="CV5" s="606"/>
      <c r="CW5" s="606"/>
      <c r="CX5" s="606"/>
      <c r="CY5" s="607"/>
      <c r="CZ5" s="605" t="s">
        <v>221</v>
      </c>
      <c r="DA5" s="606"/>
      <c r="DB5" s="606"/>
      <c r="DC5" s="607"/>
      <c r="DD5" s="605" t="s">
        <v>230</v>
      </c>
      <c r="DE5" s="606"/>
      <c r="DF5" s="606"/>
      <c r="DG5" s="606"/>
      <c r="DH5" s="606"/>
      <c r="DI5" s="606"/>
      <c r="DJ5" s="606"/>
      <c r="DK5" s="606"/>
      <c r="DL5" s="606"/>
      <c r="DM5" s="606"/>
      <c r="DN5" s="606"/>
      <c r="DO5" s="606"/>
      <c r="DP5" s="607"/>
      <c r="DQ5" s="605" t="s">
        <v>231</v>
      </c>
      <c r="DR5" s="606"/>
      <c r="DS5" s="606"/>
      <c r="DT5" s="606"/>
      <c r="DU5" s="606"/>
      <c r="DV5" s="606"/>
      <c r="DW5" s="606"/>
      <c r="DX5" s="606"/>
      <c r="DY5" s="606"/>
      <c r="DZ5" s="606"/>
      <c r="EA5" s="606"/>
      <c r="EB5" s="606"/>
      <c r="EC5" s="607"/>
    </row>
    <row r="6" spans="2:143" ht="11.25" customHeight="1" x14ac:dyDescent="0.15">
      <c r="B6" s="620" t="s">
        <v>232</v>
      </c>
      <c r="C6" s="621"/>
      <c r="D6" s="621"/>
      <c r="E6" s="621"/>
      <c r="F6" s="621"/>
      <c r="G6" s="621"/>
      <c r="H6" s="621"/>
      <c r="I6" s="621"/>
      <c r="J6" s="621"/>
      <c r="K6" s="621"/>
      <c r="L6" s="621"/>
      <c r="M6" s="621"/>
      <c r="N6" s="621"/>
      <c r="O6" s="621"/>
      <c r="P6" s="621"/>
      <c r="Q6" s="622"/>
      <c r="R6" s="623">
        <v>3680467</v>
      </c>
      <c r="S6" s="624"/>
      <c r="T6" s="624"/>
      <c r="U6" s="624"/>
      <c r="V6" s="624"/>
      <c r="W6" s="624"/>
      <c r="X6" s="624"/>
      <c r="Y6" s="625"/>
      <c r="Z6" s="626">
        <v>0.9</v>
      </c>
      <c r="AA6" s="626"/>
      <c r="AB6" s="626"/>
      <c r="AC6" s="626"/>
      <c r="AD6" s="627">
        <v>3680467</v>
      </c>
      <c r="AE6" s="627"/>
      <c r="AF6" s="627"/>
      <c r="AG6" s="627"/>
      <c r="AH6" s="627"/>
      <c r="AI6" s="627"/>
      <c r="AJ6" s="627"/>
      <c r="AK6" s="627"/>
      <c r="AL6" s="628">
        <v>1.7</v>
      </c>
      <c r="AM6" s="629"/>
      <c r="AN6" s="629"/>
      <c r="AO6" s="630"/>
      <c r="AP6" s="620" t="s">
        <v>233</v>
      </c>
      <c r="AQ6" s="621"/>
      <c r="AR6" s="621"/>
      <c r="AS6" s="621"/>
      <c r="AT6" s="621"/>
      <c r="AU6" s="621"/>
      <c r="AV6" s="621"/>
      <c r="AW6" s="621"/>
      <c r="AX6" s="621"/>
      <c r="AY6" s="621"/>
      <c r="AZ6" s="621"/>
      <c r="BA6" s="621"/>
      <c r="BB6" s="621"/>
      <c r="BC6" s="621"/>
      <c r="BD6" s="621"/>
      <c r="BE6" s="621"/>
      <c r="BF6" s="622"/>
      <c r="BG6" s="623">
        <v>137456929</v>
      </c>
      <c r="BH6" s="624"/>
      <c r="BI6" s="624"/>
      <c r="BJ6" s="624"/>
      <c r="BK6" s="624"/>
      <c r="BL6" s="624"/>
      <c r="BM6" s="624"/>
      <c r="BN6" s="625"/>
      <c r="BO6" s="626">
        <v>91.3</v>
      </c>
      <c r="BP6" s="626"/>
      <c r="BQ6" s="626"/>
      <c r="BR6" s="626"/>
      <c r="BS6" s="627" t="s">
        <v>129</v>
      </c>
      <c r="BT6" s="627"/>
      <c r="BU6" s="627"/>
      <c r="BV6" s="627"/>
      <c r="BW6" s="627"/>
      <c r="BX6" s="627"/>
      <c r="BY6" s="627"/>
      <c r="BZ6" s="627"/>
      <c r="CA6" s="627"/>
      <c r="CB6" s="631"/>
      <c r="CD6" s="609" t="s">
        <v>234</v>
      </c>
      <c r="CE6" s="610"/>
      <c r="CF6" s="610"/>
      <c r="CG6" s="610"/>
      <c r="CH6" s="610"/>
      <c r="CI6" s="610"/>
      <c r="CJ6" s="610"/>
      <c r="CK6" s="610"/>
      <c r="CL6" s="610"/>
      <c r="CM6" s="610"/>
      <c r="CN6" s="610"/>
      <c r="CO6" s="610"/>
      <c r="CP6" s="610"/>
      <c r="CQ6" s="611"/>
      <c r="CR6" s="623">
        <v>903119</v>
      </c>
      <c r="CS6" s="624"/>
      <c r="CT6" s="624"/>
      <c r="CU6" s="624"/>
      <c r="CV6" s="624"/>
      <c r="CW6" s="624"/>
      <c r="CX6" s="624"/>
      <c r="CY6" s="625"/>
      <c r="CZ6" s="617">
        <v>0.2</v>
      </c>
      <c r="DA6" s="618"/>
      <c r="DB6" s="618"/>
      <c r="DC6" s="634"/>
      <c r="DD6" s="632" t="s">
        <v>235</v>
      </c>
      <c r="DE6" s="624"/>
      <c r="DF6" s="624"/>
      <c r="DG6" s="624"/>
      <c r="DH6" s="624"/>
      <c r="DI6" s="624"/>
      <c r="DJ6" s="624"/>
      <c r="DK6" s="624"/>
      <c r="DL6" s="624"/>
      <c r="DM6" s="624"/>
      <c r="DN6" s="624"/>
      <c r="DO6" s="624"/>
      <c r="DP6" s="625"/>
      <c r="DQ6" s="632">
        <v>903119</v>
      </c>
      <c r="DR6" s="624"/>
      <c r="DS6" s="624"/>
      <c r="DT6" s="624"/>
      <c r="DU6" s="624"/>
      <c r="DV6" s="624"/>
      <c r="DW6" s="624"/>
      <c r="DX6" s="624"/>
      <c r="DY6" s="624"/>
      <c r="DZ6" s="624"/>
      <c r="EA6" s="624"/>
      <c r="EB6" s="624"/>
      <c r="EC6" s="633"/>
    </row>
    <row r="7" spans="2:143" ht="11.25" customHeight="1" x14ac:dyDescent="0.15">
      <c r="B7" s="620" t="s">
        <v>236</v>
      </c>
      <c r="C7" s="621"/>
      <c r="D7" s="621"/>
      <c r="E7" s="621"/>
      <c r="F7" s="621"/>
      <c r="G7" s="621"/>
      <c r="H7" s="621"/>
      <c r="I7" s="621"/>
      <c r="J7" s="621"/>
      <c r="K7" s="621"/>
      <c r="L7" s="621"/>
      <c r="M7" s="621"/>
      <c r="N7" s="621"/>
      <c r="O7" s="621"/>
      <c r="P7" s="621"/>
      <c r="Q7" s="622"/>
      <c r="R7" s="623">
        <v>62489</v>
      </c>
      <c r="S7" s="624"/>
      <c r="T7" s="624"/>
      <c r="U7" s="624"/>
      <c r="V7" s="624"/>
      <c r="W7" s="624"/>
      <c r="X7" s="624"/>
      <c r="Y7" s="625"/>
      <c r="Z7" s="626">
        <v>0</v>
      </c>
      <c r="AA7" s="626"/>
      <c r="AB7" s="626"/>
      <c r="AC7" s="626"/>
      <c r="AD7" s="627">
        <v>62489</v>
      </c>
      <c r="AE7" s="627"/>
      <c r="AF7" s="627"/>
      <c r="AG7" s="627"/>
      <c r="AH7" s="627"/>
      <c r="AI7" s="627"/>
      <c r="AJ7" s="627"/>
      <c r="AK7" s="627"/>
      <c r="AL7" s="628">
        <v>0</v>
      </c>
      <c r="AM7" s="629"/>
      <c r="AN7" s="629"/>
      <c r="AO7" s="630"/>
      <c r="AP7" s="620" t="s">
        <v>237</v>
      </c>
      <c r="AQ7" s="621"/>
      <c r="AR7" s="621"/>
      <c r="AS7" s="621"/>
      <c r="AT7" s="621"/>
      <c r="AU7" s="621"/>
      <c r="AV7" s="621"/>
      <c r="AW7" s="621"/>
      <c r="AX7" s="621"/>
      <c r="AY7" s="621"/>
      <c r="AZ7" s="621"/>
      <c r="BA7" s="621"/>
      <c r="BB7" s="621"/>
      <c r="BC7" s="621"/>
      <c r="BD7" s="621"/>
      <c r="BE7" s="621"/>
      <c r="BF7" s="622"/>
      <c r="BG7" s="623">
        <v>74797625</v>
      </c>
      <c r="BH7" s="624"/>
      <c r="BI7" s="624"/>
      <c r="BJ7" s="624"/>
      <c r="BK7" s="624"/>
      <c r="BL7" s="624"/>
      <c r="BM7" s="624"/>
      <c r="BN7" s="625"/>
      <c r="BO7" s="626">
        <v>49.7</v>
      </c>
      <c r="BP7" s="626"/>
      <c r="BQ7" s="626"/>
      <c r="BR7" s="626"/>
      <c r="BS7" s="627" t="s">
        <v>129</v>
      </c>
      <c r="BT7" s="627"/>
      <c r="BU7" s="627"/>
      <c r="BV7" s="627"/>
      <c r="BW7" s="627"/>
      <c r="BX7" s="627"/>
      <c r="BY7" s="627"/>
      <c r="BZ7" s="627"/>
      <c r="CA7" s="627"/>
      <c r="CB7" s="631"/>
      <c r="CD7" s="620" t="s">
        <v>238</v>
      </c>
      <c r="CE7" s="621"/>
      <c r="CF7" s="621"/>
      <c r="CG7" s="621"/>
      <c r="CH7" s="621"/>
      <c r="CI7" s="621"/>
      <c r="CJ7" s="621"/>
      <c r="CK7" s="621"/>
      <c r="CL7" s="621"/>
      <c r="CM7" s="621"/>
      <c r="CN7" s="621"/>
      <c r="CO7" s="621"/>
      <c r="CP7" s="621"/>
      <c r="CQ7" s="622"/>
      <c r="CR7" s="623">
        <v>30129018</v>
      </c>
      <c r="CS7" s="624"/>
      <c r="CT7" s="624"/>
      <c r="CU7" s="624"/>
      <c r="CV7" s="624"/>
      <c r="CW7" s="624"/>
      <c r="CX7" s="624"/>
      <c r="CY7" s="625"/>
      <c r="CZ7" s="626">
        <v>7.9</v>
      </c>
      <c r="DA7" s="626"/>
      <c r="DB7" s="626"/>
      <c r="DC7" s="626"/>
      <c r="DD7" s="632">
        <v>1779556</v>
      </c>
      <c r="DE7" s="624"/>
      <c r="DF7" s="624"/>
      <c r="DG7" s="624"/>
      <c r="DH7" s="624"/>
      <c r="DI7" s="624"/>
      <c r="DJ7" s="624"/>
      <c r="DK7" s="624"/>
      <c r="DL7" s="624"/>
      <c r="DM7" s="624"/>
      <c r="DN7" s="624"/>
      <c r="DO7" s="624"/>
      <c r="DP7" s="625"/>
      <c r="DQ7" s="632">
        <v>25846237</v>
      </c>
      <c r="DR7" s="624"/>
      <c r="DS7" s="624"/>
      <c r="DT7" s="624"/>
      <c r="DU7" s="624"/>
      <c r="DV7" s="624"/>
      <c r="DW7" s="624"/>
      <c r="DX7" s="624"/>
      <c r="DY7" s="624"/>
      <c r="DZ7" s="624"/>
      <c r="EA7" s="624"/>
      <c r="EB7" s="624"/>
      <c r="EC7" s="633"/>
    </row>
    <row r="8" spans="2:143" ht="11.25" customHeight="1" x14ac:dyDescent="0.15">
      <c r="B8" s="620" t="s">
        <v>239</v>
      </c>
      <c r="C8" s="621"/>
      <c r="D8" s="621"/>
      <c r="E8" s="621"/>
      <c r="F8" s="621"/>
      <c r="G8" s="621"/>
      <c r="H8" s="621"/>
      <c r="I8" s="621"/>
      <c r="J8" s="621"/>
      <c r="K8" s="621"/>
      <c r="L8" s="621"/>
      <c r="M8" s="621"/>
      <c r="N8" s="621"/>
      <c r="O8" s="621"/>
      <c r="P8" s="621"/>
      <c r="Q8" s="622"/>
      <c r="R8" s="623">
        <v>697453</v>
      </c>
      <c r="S8" s="624"/>
      <c r="T8" s="624"/>
      <c r="U8" s="624"/>
      <c r="V8" s="624"/>
      <c r="W8" s="624"/>
      <c r="X8" s="624"/>
      <c r="Y8" s="625"/>
      <c r="Z8" s="626">
        <v>0.2</v>
      </c>
      <c r="AA8" s="626"/>
      <c r="AB8" s="626"/>
      <c r="AC8" s="626"/>
      <c r="AD8" s="627">
        <v>697453</v>
      </c>
      <c r="AE8" s="627"/>
      <c r="AF8" s="627"/>
      <c r="AG8" s="627"/>
      <c r="AH8" s="627"/>
      <c r="AI8" s="627"/>
      <c r="AJ8" s="627"/>
      <c r="AK8" s="627"/>
      <c r="AL8" s="628">
        <v>0.3</v>
      </c>
      <c r="AM8" s="629"/>
      <c r="AN8" s="629"/>
      <c r="AO8" s="630"/>
      <c r="AP8" s="620" t="s">
        <v>240</v>
      </c>
      <c r="AQ8" s="621"/>
      <c r="AR8" s="621"/>
      <c r="AS8" s="621"/>
      <c r="AT8" s="621"/>
      <c r="AU8" s="621"/>
      <c r="AV8" s="621"/>
      <c r="AW8" s="621"/>
      <c r="AX8" s="621"/>
      <c r="AY8" s="621"/>
      <c r="AZ8" s="621"/>
      <c r="BA8" s="621"/>
      <c r="BB8" s="621"/>
      <c r="BC8" s="621"/>
      <c r="BD8" s="621"/>
      <c r="BE8" s="621"/>
      <c r="BF8" s="622"/>
      <c r="BG8" s="623">
        <v>1478248</v>
      </c>
      <c r="BH8" s="624"/>
      <c r="BI8" s="624"/>
      <c r="BJ8" s="624"/>
      <c r="BK8" s="624"/>
      <c r="BL8" s="624"/>
      <c r="BM8" s="624"/>
      <c r="BN8" s="625"/>
      <c r="BO8" s="626">
        <v>1</v>
      </c>
      <c r="BP8" s="626"/>
      <c r="BQ8" s="626"/>
      <c r="BR8" s="626"/>
      <c r="BS8" s="627" t="s">
        <v>235</v>
      </c>
      <c r="BT8" s="627"/>
      <c r="BU8" s="627"/>
      <c r="BV8" s="627"/>
      <c r="BW8" s="627"/>
      <c r="BX8" s="627"/>
      <c r="BY8" s="627"/>
      <c r="BZ8" s="627"/>
      <c r="CA8" s="627"/>
      <c r="CB8" s="631"/>
      <c r="CD8" s="620" t="s">
        <v>241</v>
      </c>
      <c r="CE8" s="621"/>
      <c r="CF8" s="621"/>
      <c r="CG8" s="621"/>
      <c r="CH8" s="621"/>
      <c r="CI8" s="621"/>
      <c r="CJ8" s="621"/>
      <c r="CK8" s="621"/>
      <c r="CL8" s="621"/>
      <c r="CM8" s="621"/>
      <c r="CN8" s="621"/>
      <c r="CO8" s="621"/>
      <c r="CP8" s="621"/>
      <c r="CQ8" s="622"/>
      <c r="CR8" s="623">
        <v>123347718</v>
      </c>
      <c r="CS8" s="624"/>
      <c r="CT8" s="624"/>
      <c r="CU8" s="624"/>
      <c r="CV8" s="624"/>
      <c r="CW8" s="624"/>
      <c r="CX8" s="624"/>
      <c r="CY8" s="625"/>
      <c r="CZ8" s="626">
        <v>32.4</v>
      </c>
      <c r="DA8" s="626"/>
      <c r="DB8" s="626"/>
      <c r="DC8" s="626"/>
      <c r="DD8" s="632">
        <v>3596406</v>
      </c>
      <c r="DE8" s="624"/>
      <c r="DF8" s="624"/>
      <c r="DG8" s="624"/>
      <c r="DH8" s="624"/>
      <c r="DI8" s="624"/>
      <c r="DJ8" s="624"/>
      <c r="DK8" s="624"/>
      <c r="DL8" s="624"/>
      <c r="DM8" s="624"/>
      <c r="DN8" s="624"/>
      <c r="DO8" s="624"/>
      <c r="DP8" s="625"/>
      <c r="DQ8" s="632">
        <v>58881769</v>
      </c>
      <c r="DR8" s="624"/>
      <c r="DS8" s="624"/>
      <c r="DT8" s="624"/>
      <c r="DU8" s="624"/>
      <c r="DV8" s="624"/>
      <c r="DW8" s="624"/>
      <c r="DX8" s="624"/>
      <c r="DY8" s="624"/>
      <c r="DZ8" s="624"/>
      <c r="EA8" s="624"/>
      <c r="EB8" s="624"/>
      <c r="EC8" s="633"/>
    </row>
    <row r="9" spans="2:143" ht="11.25" customHeight="1" x14ac:dyDescent="0.15">
      <c r="B9" s="620" t="s">
        <v>242</v>
      </c>
      <c r="C9" s="621"/>
      <c r="D9" s="621"/>
      <c r="E9" s="621"/>
      <c r="F9" s="621"/>
      <c r="G9" s="621"/>
      <c r="H9" s="621"/>
      <c r="I9" s="621"/>
      <c r="J9" s="621"/>
      <c r="K9" s="621"/>
      <c r="L9" s="621"/>
      <c r="M9" s="621"/>
      <c r="N9" s="621"/>
      <c r="O9" s="621"/>
      <c r="P9" s="621"/>
      <c r="Q9" s="622"/>
      <c r="R9" s="623">
        <v>709041</v>
      </c>
      <c r="S9" s="624"/>
      <c r="T9" s="624"/>
      <c r="U9" s="624"/>
      <c r="V9" s="624"/>
      <c r="W9" s="624"/>
      <c r="X9" s="624"/>
      <c r="Y9" s="625"/>
      <c r="Z9" s="626">
        <v>0.2</v>
      </c>
      <c r="AA9" s="626"/>
      <c r="AB9" s="626"/>
      <c r="AC9" s="626"/>
      <c r="AD9" s="627">
        <v>709041</v>
      </c>
      <c r="AE9" s="627"/>
      <c r="AF9" s="627"/>
      <c r="AG9" s="627"/>
      <c r="AH9" s="627"/>
      <c r="AI9" s="627"/>
      <c r="AJ9" s="627"/>
      <c r="AK9" s="627"/>
      <c r="AL9" s="628">
        <v>0.3</v>
      </c>
      <c r="AM9" s="629"/>
      <c r="AN9" s="629"/>
      <c r="AO9" s="630"/>
      <c r="AP9" s="620" t="s">
        <v>243</v>
      </c>
      <c r="AQ9" s="621"/>
      <c r="AR9" s="621"/>
      <c r="AS9" s="621"/>
      <c r="AT9" s="621"/>
      <c r="AU9" s="621"/>
      <c r="AV9" s="621"/>
      <c r="AW9" s="621"/>
      <c r="AX9" s="621"/>
      <c r="AY9" s="621"/>
      <c r="AZ9" s="621"/>
      <c r="BA9" s="621"/>
      <c r="BB9" s="621"/>
      <c r="BC9" s="621"/>
      <c r="BD9" s="621"/>
      <c r="BE9" s="621"/>
      <c r="BF9" s="622"/>
      <c r="BG9" s="623">
        <v>63063603</v>
      </c>
      <c r="BH9" s="624"/>
      <c r="BI9" s="624"/>
      <c r="BJ9" s="624"/>
      <c r="BK9" s="624"/>
      <c r="BL9" s="624"/>
      <c r="BM9" s="624"/>
      <c r="BN9" s="625"/>
      <c r="BO9" s="626">
        <v>41.9</v>
      </c>
      <c r="BP9" s="626"/>
      <c r="BQ9" s="626"/>
      <c r="BR9" s="626"/>
      <c r="BS9" s="627" t="s">
        <v>235</v>
      </c>
      <c r="BT9" s="627"/>
      <c r="BU9" s="627"/>
      <c r="BV9" s="627"/>
      <c r="BW9" s="627"/>
      <c r="BX9" s="627"/>
      <c r="BY9" s="627"/>
      <c r="BZ9" s="627"/>
      <c r="CA9" s="627"/>
      <c r="CB9" s="631"/>
      <c r="CD9" s="620" t="s">
        <v>244</v>
      </c>
      <c r="CE9" s="621"/>
      <c r="CF9" s="621"/>
      <c r="CG9" s="621"/>
      <c r="CH9" s="621"/>
      <c r="CI9" s="621"/>
      <c r="CJ9" s="621"/>
      <c r="CK9" s="621"/>
      <c r="CL9" s="621"/>
      <c r="CM9" s="621"/>
      <c r="CN9" s="621"/>
      <c r="CO9" s="621"/>
      <c r="CP9" s="621"/>
      <c r="CQ9" s="622"/>
      <c r="CR9" s="623">
        <v>39254711</v>
      </c>
      <c r="CS9" s="624"/>
      <c r="CT9" s="624"/>
      <c r="CU9" s="624"/>
      <c r="CV9" s="624"/>
      <c r="CW9" s="624"/>
      <c r="CX9" s="624"/>
      <c r="CY9" s="625"/>
      <c r="CZ9" s="626">
        <v>10.3</v>
      </c>
      <c r="DA9" s="626"/>
      <c r="DB9" s="626"/>
      <c r="DC9" s="626"/>
      <c r="DD9" s="632">
        <v>8554296</v>
      </c>
      <c r="DE9" s="624"/>
      <c r="DF9" s="624"/>
      <c r="DG9" s="624"/>
      <c r="DH9" s="624"/>
      <c r="DI9" s="624"/>
      <c r="DJ9" s="624"/>
      <c r="DK9" s="624"/>
      <c r="DL9" s="624"/>
      <c r="DM9" s="624"/>
      <c r="DN9" s="624"/>
      <c r="DO9" s="624"/>
      <c r="DP9" s="625"/>
      <c r="DQ9" s="632">
        <v>25212353</v>
      </c>
      <c r="DR9" s="624"/>
      <c r="DS9" s="624"/>
      <c r="DT9" s="624"/>
      <c r="DU9" s="624"/>
      <c r="DV9" s="624"/>
      <c r="DW9" s="624"/>
      <c r="DX9" s="624"/>
      <c r="DY9" s="624"/>
      <c r="DZ9" s="624"/>
      <c r="EA9" s="624"/>
      <c r="EB9" s="624"/>
      <c r="EC9" s="633"/>
    </row>
    <row r="10" spans="2:143" ht="11.25" customHeight="1" x14ac:dyDescent="0.15">
      <c r="B10" s="620" t="s">
        <v>245</v>
      </c>
      <c r="C10" s="621"/>
      <c r="D10" s="621"/>
      <c r="E10" s="621"/>
      <c r="F10" s="621"/>
      <c r="G10" s="621"/>
      <c r="H10" s="621"/>
      <c r="I10" s="621"/>
      <c r="J10" s="621"/>
      <c r="K10" s="621"/>
      <c r="L10" s="621"/>
      <c r="M10" s="621"/>
      <c r="N10" s="621"/>
      <c r="O10" s="621"/>
      <c r="P10" s="621"/>
      <c r="Q10" s="622"/>
      <c r="R10" s="623">
        <v>152120</v>
      </c>
      <c r="S10" s="624"/>
      <c r="T10" s="624"/>
      <c r="U10" s="624"/>
      <c r="V10" s="624"/>
      <c r="W10" s="624"/>
      <c r="X10" s="624"/>
      <c r="Y10" s="625"/>
      <c r="Z10" s="626">
        <v>0</v>
      </c>
      <c r="AA10" s="626"/>
      <c r="AB10" s="626"/>
      <c r="AC10" s="626"/>
      <c r="AD10" s="627">
        <v>152120</v>
      </c>
      <c r="AE10" s="627"/>
      <c r="AF10" s="627"/>
      <c r="AG10" s="627"/>
      <c r="AH10" s="627"/>
      <c r="AI10" s="627"/>
      <c r="AJ10" s="627"/>
      <c r="AK10" s="627"/>
      <c r="AL10" s="628">
        <v>0.1</v>
      </c>
      <c r="AM10" s="629"/>
      <c r="AN10" s="629"/>
      <c r="AO10" s="630"/>
      <c r="AP10" s="620" t="s">
        <v>246</v>
      </c>
      <c r="AQ10" s="621"/>
      <c r="AR10" s="621"/>
      <c r="AS10" s="621"/>
      <c r="AT10" s="621"/>
      <c r="AU10" s="621"/>
      <c r="AV10" s="621"/>
      <c r="AW10" s="621"/>
      <c r="AX10" s="621"/>
      <c r="AY10" s="621"/>
      <c r="AZ10" s="621"/>
      <c r="BA10" s="621"/>
      <c r="BB10" s="621"/>
      <c r="BC10" s="621"/>
      <c r="BD10" s="621"/>
      <c r="BE10" s="621"/>
      <c r="BF10" s="622"/>
      <c r="BG10" s="623">
        <v>2691086</v>
      </c>
      <c r="BH10" s="624"/>
      <c r="BI10" s="624"/>
      <c r="BJ10" s="624"/>
      <c r="BK10" s="624"/>
      <c r="BL10" s="624"/>
      <c r="BM10" s="624"/>
      <c r="BN10" s="625"/>
      <c r="BO10" s="626">
        <v>1.8</v>
      </c>
      <c r="BP10" s="626"/>
      <c r="BQ10" s="626"/>
      <c r="BR10" s="626"/>
      <c r="BS10" s="627" t="s">
        <v>129</v>
      </c>
      <c r="BT10" s="627"/>
      <c r="BU10" s="627"/>
      <c r="BV10" s="627"/>
      <c r="BW10" s="627"/>
      <c r="BX10" s="627"/>
      <c r="BY10" s="627"/>
      <c r="BZ10" s="627"/>
      <c r="CA10" s="627"/>
      <c r="CB10" s="631"/>
      <c r="CD10" s="620" t="s">
        <v>247</v>
      </c>
      <c r="CE10" s="621"/>
      <c r="CF10" s="621"/>
      <c r="CG10" s="621"/>
      <c r="CH10" s="621"/>
      <c r="CI10" s="621"/>
      <c r="CJ10" s="621"/>
      <c r="CK10" s="621"/>
      <c r="CL10" s="621"/>
      <c r="CM10" s="621"/>
      <c r="CN10" s="621"/>
      <c r="CO10" s="621"/>
      <c r="CP10" s="621"/>
      <c r="CQ10" s="622"/>
      <c r="CR10" s="623">
        <v>496944</v>
      </c>
      <c r="CS10" s="624"/>
      <c r="CT10" s="624"/>
      <c r="CU10" s="624"/>
      <c r="CV10" s="624"/>
      <c r="CW10" s="624"/>
      <c r="CX10" s="624"/>
      <c r="CY10" s="625"/>
      <c r="CZ10" s="626">
        <v>0.1</v>
      </c>
      <c r="DA10" s="626"/>
      <c r="DB10" s="626"/>
      <c r="DC10" s="626"/>
      <c r="DD10" s="632">
        <v>85056</v>
      </c>
      <c r="DE10" s="624"/>
      <c r="DF10" s="624"/>
      <c r="DG10" s="624"/>
      <c r="DH10" s="624"/>
      <c r="DI10" s="624"/>
      <c r="DJ10" s="624"/>
      <c r="DK10" s="624"/>
      <c r="DL10" s="624"/>
      <c r="DM10" s="624"/>
      <c r="DN10" s="624"/>
      <c r="DO10" s="624"/>
      <c r="DP10" s="625"/>
      <c r="DQ10" s="632">
        <v>467282</v>
      </c>
      <c r="DR10" s="624"/>
      <c r="DS10" s="624"/>
      <c r="DT10" s="624"/>
      <c r="DU10" s="624"/>
      <c r="DV10" s="624"/>
      <c r="DW10" s="624"/>
      <c r="DX10" s="624"/>
      <c r="DY10" s="624"/>
      <c r="DZ10" s="624"/>
      <c r="EA10" s="624"/>
      <c r="EB10" s="624"/>
      <c r="EC10" s="633"/>
    </row>
    <row r="11" spans="2:143" ht="11.25" customHeight="1" x14ac:dyDescent="0.15">
      <c r="B11" s="620" t="s">
        <v>248</v>
      </c>
      <c r="C11" s="621"/>
      <c r="D11" s="621"/>
      <c r="E11" s="621"/>
      <c r="F11" s="621"/>
      <c r="G11" s="621"/>
      <c r="H11" s="621"/>
      <c r="I11" s="621"/>
      <c r="J11" s="621"/>
      <c r="K11" s="621"/>
      <c r="L11" s="621"/>
      <c r="M11" s="621"/>
      <c r="N11" s="621"/>
      <c r="O11" s="621"/>
      <c r="P11" s="621"/>
      <c r="Q11" s="622"/>
      <c r="R11" s="623">
        <v>20331795</v>
      </c>
      <c r="S11" s="624"/>
      <c r="T11" s="624"/>
      <c r="U11" s="624"/>
      <c r="V11" s="624"/>
      <c r="W11" s="624"/>
      <c r="X11" s="624"/>
      <c r="Y11" s="625"/>
      <c r="Z11" s="628">
        <v>5.0999999999999996</v>
      </c>
      <c r="AA11" s="629"/>
      <c r="AB11" s="629"/>
      <c r="AC11" s="635"/>
      <c r="AD11" s="632">
        <v>20331795</v>
      </c>
      <c r="AE11" s="624"/>
      <c r="AF11" s="624"/>
      <c r="AG11" s="624"/>
      <c r="AH11" s="624"/>
      <c r="AI11" s="624"/>
      <c r="AJ11" s="624"/>
      <c r="AK11" s="625"/>
      <c r="AL11" s="628">
        <v>9.6</v>
      </c>
      <c r="AM11" s="629"/>
      <c r="AN11" s="629"/>
      <c r="AO11" s="630"/>
      <c r="AP11" s="620" t="s">
        <v>249</v>
      </c>
      <c r="AQ11" s="621"/>
      <c r="AR11" s="621"/>
      <c r="AS11" s="621"/>
      <c r="AT11" s="621"/>
      <c r="AU11" s="621"/>
      <c r="AV11" s="621"/>
      <c r="AW11" s="621"/>
      <c r="AX11" s="621"/>
      <c r="AY11" s="621"/>
      <c r="AZ11" s="621"/>
      <c r="BA11" s="621"/>
      <c r="BB11" s="621"/>
      <c r="BC11" s="621"/>
      <c r="BD11" s="621"/>
      <c r="BE11" s="621"/>
      <c r="BF11" s="622"/>
      <c r="BG11" s="623">
        <v>7564688</v>
      </c>
      <c r="BH11" s="624"/>
      <c r="BI11" s="624"/>
      <c r="BJ11" s="624"/>
      <c r="BK11" s="624"/>
      <c r="BL11" s="624"/>
      <c r="BM11" s="624"/>
      <c r="BN11" s="625"/>
      <c r="BO11" s="626">
        <v>5</v>
      </c>
      <c r="BP11" s="626"/>
      <c r="BQ11" s="626"/>
      <c r="BR11" s="626"/>
      <c r="BS11" s="627" t="s">
        <v>129</v>
      </c>
      <c r="BT11" s="627"/>
      <c r="BU11" s="627"/>
      <c r="BV11" s="627"/>
      <c r="BW11" s="627"/>
      <c r="BX11" s="627"/>
      <c r="BY11" s="627"/>
      <c r="BZ11" s="627"/>
      <c r="CA11" s="627"/>
      <c r="CB11" s="631"/>
      <c r="CD11" s="620" t="s">
        <v>250</v>
      </c>
      <c r="CE11" s="621"/>
      <c r="CF11" s="621"/>
      <c r="CG11" s="621"/>
      <c r="CH11" s="621"/>
      <c r="CI11" s="621"/>
      <c r="CJ11" s="621"/>
      <c r="CK11" s="621"/>
      <c r="CL11" s="621"/>
      <c r="CM11" s="621"/>
      <c r="CN11" s="621"/>
      <c r="CO11" s="621"/>
      <c r="CP11" s="621"/>
      <c r="CQ11" s="622"/>
      <c r="CR11" s="623">
        <v>5475402</v>
      </c>
      <c r="CS11" s="624"/>
      <c r="CT11" s="624"/>
      <c r="CU11" s="624"/>
      <c r="CV11" s="624"/>
      <c r="CW11" s="624"/>
      <c r="CX11" s="624"/>
      <c r="CY11" s="625"/>
      <c r="CZ11" s="626">
        <v>1.4</v>
      </c>
      <c r="DA11" s="626"/>
      <c r="DB11" s="626"/>
      <c r="DC11" s="626"/>
      <c r="DD11" s="632">
        <v>1957300</v>
      </c>
      <c r="DE11" s="624"/>
      <c r="DF11" s="624"/>
      <c r="DG11" s="624"/>
      <c r="DH11" s="624"/>
      <c r="DI11" s="624"/>
      <c r="DJ11" s="624"/>
      <c r="DK11" s="624"/>
      <c r="DL11" s="624"/>
      <c r="DM11" s="624"/>
      <c r="DN11" s="624"/>
      <c r="DO11" s="624"/>
      <c r="DP11" s="625"/>
      <c r="DQ11" s="632">
        <v>4027740</v>
      </c>
      <c r="DR11" s="624"/>
      <c r="DS11" s="624"/>
      <c r="DT11" s="624"/>
      <c r="DU11" s="624"/>
      <c r="DV11" s="624"/>
      <c r="DW11" s="624"/>
      <c r="DX11" s="624"/>
      <c r="DY11" s="624"/>
      <c r="DZ11" s="624"/>
      <c r="EA11" s="624"/>
      <c r="EB11" s="624"/>
      <c r="EC11" s="633"/>
    </row>
    <row r="12" spans="2:143" ht="11.25" customHeight="1" x14ac:dyDescent="0.15">
      <c r="B12" s="620" t="s">
        <v>251</v>
      </c>
      <c r="C12" s="621"/>
      <c r="D12" s="621"/>
      <c r="E12" s="621"/>
      <c r="F12" s="621"/>
      <c r="G12" s="621"/>
      <c r="H12" s="621"/>
      <c r="I12" s="621"/>
      <c r="J12" s="621"/>
      <c r="K12" s="621"/>
      <c r="L12" s="621"/>
      <c r="M12" s="621"/>
      <c r="N12" s="621"/>
      <c r="O12" s="621"/>
      <c r="P12" s="621"/>
      <c r="Q12" s="622"/>
      <c r="R12" s="623">
        <v>89890</v>
      </c>
      <c r="S12" s="624"/>
      <c r="T12" s="624"/>
      <c r="U12" s="624"/>
      <c r="V12" s="624"/>
      <c r="W12" s="624"/>
      <c r="X12" s="624"/>
      <c r="Y12" s="625"/>
      <c r="Z12" s="626">
        <v>0</v>
      </c>
      <c r="AA12" s="626"/>
      <c r="AB12" s="626"/>
      <c r="AC12" s="626"/>
      <c r="AD12" s="627">
        <v>89890</v>
      </c>
      <c r="AE12" s="627"/>
      <c r="AF12" s="627"/>
      <c r="AG12" s="627"/>
      <c r="AH12" s="627"/>
      <c r="AI12" s="627"/>
      <c r="AJ12" s="627"/>
      <c r="AK12" s="627"/>
      <c r="AL12" s="628">
        <v>0</v>
      </c>
      <c r="AM12" s="629"/>
      <c r="AN12" s="629"/>
      <c r="AO12" s="630"/>
      <c r="AP12" s="620" t="s">
        <v>252</v>
      </c>
      <c r="AQ12" s="621"/>
      <c r="AR12" s="621"/>
      <c r="AS12" s="621"/>
      <c r="AT12" s="621"/>
      <c r="AU12" s="621"/>
      <c r="AV12" s="621"/>
      <c r="AW12" s="621"/>
      <c r="AX12" s="621"/>
      <c r="AY12" s="621"/>
      <c r="AZ12" s="621"/>
      <c r="BA12" s="621"/>
      <c r="BB12" s="621"/>
      <c r="BC12" s="621"/>
      <c r="BD12" s="621"/>
      <c r="BE12" s="621"/>
      <c r="BF12" s="622"/>
      <c r="BG12" s="623">
        <v>55091798</v>
      </c>
      <c r="BH12" s="624"/>
      <c r="BI12" s="624"/>
      <c r="BJ12" s="624"/>
      <c r="BK12" s="624"/>
      <c r="BL12" s="624"/>
      <c r="BM12" s="624"/>
      <c r="BN12" s="625"/>
      <c r="BO12" s="626">
        <v>36.6</v>
      </c>
      <c r="BP12" s="626"/>
      <c r="BQ12" s="626"/>
      <c r="BR12" s="626"/>
      <c r="BS12" s="627" t="s">
        <v>138</v>
      </c>
      <c r="BT12" s="627"/>
      <c r="BU12" s="627"/>
      <c r="BV12" s="627"/>
      <c r="BW12" s="627"/>
      <c r="BX12" s="627"/>
      <c r="BY12" s="627"/>
      <c r="BZ12" s="627"/>
      <c r="CA12" s="627"/>
      <c r="CB12" s="631"/>
      <c r="CD12" s="620" t="s">
        <v>253</v>
      </c>
      <c r="CE12" s="621"/>
      <c r="CF12" s="621"/>
      <c r="CG12" s="621"/>
      <c r="CH12" s="621"/>
      <c r="CI12" s="621"/>
      <c r="CJ12" s="621"/>
      <c r="CK12" s="621"/>
      <c r="CL12" s="621"/>
      <c r="CM12" s="621"/>
      <c r="CN12" s="621"/>
      <c r="CO12" s="621"/>
      <c r="CP12" s="621"/>
      <c r="CQ12" s="622"/>
      <c r="CR12" s="623">
        <v>10749963</v>
      </c>
      <c r="CS12" s="624"/>
      <c r="CT12" s="624"/>
      <c r="CU12" s="624"/>
      <c r="CV12" s="624"/>
      <c r="CW12" s="624"/>
      <c r="CX12" s="624"/>
      <c r="CY12" s="625"/>
      <c r="CZ12" s="626">
        <v>2.8</v>
      </c>
      <c r="DA12" s="626"/>
      <c r="DB12" s="626"/>
      <c r="DC12" s="626"/>
      <c r="DD12" s="632">
        <v>3602514</v>
      </c>
      <c r="DE12" s="624"/>
      <c r="DF12" s="624"/>
      <c r="DG12" s="624"/>
      <c r="DH12" s="624"/>
      <c r="DI12" s="624"/>
      <c r="DJ12" s="624"/>
      <c r="DK12" s="624"/>
      <c r="DL12" s="624"/>
      <c r="DM12" s="624"/>
      <c r="DN12" s="624"/>
      <c r="DO12" s="624"/>
      <c r="DP12" s="625"/>
      <c r="DQ12" s="632">
        <v>7226074</v>
      </c>
      <c r="DR12" s="624"/>
      <c r="DS12" s="624"/>
      <c r="DT12" s="624"/>
      <c r="DU12" s="624"/>
      <c r="DV12" s="624"/>
      <c r="DW12" s="624"/>
      <c r="DX12" s="624"/>
      <c r="DY12" s="624"/>
      <c r="DZ12" s="624"/>
      <c r="EA12" s="624"/>
      <c r="EB12" s="624"/>
      <c r="EC12" s="633"/>
    </row>
    <row r="13" spans="2:143" ht="11.25" customHeight="1" x14ac:dyDescent="0.15">
      <c r="B13" s="620" t="s">
        <v>254</v>
      </c>
      <c r="C13" s="621"/>
      <c r="D13" s="621"/>
      <c r="E13" s="621"/>
      <c r="F13" s="621"/>
      <c r="G13" s="621"/>
      <c r="H13" s="621"/>
      <c r="I13" s="621"/>
      <c r="J13" s="621"/>
      <c r="K13" s="621"/>
      <c r="L13" s="621"/>
      <c r="M13" s="621"/>
      <c r="N13" s="621"/>
      <c r="O13" s="621"/>
      <c r="P13" s="621"/>
      <c r="Q13" s="622"/>
      <c r="R13" s="623" t="s">
        <v>235</v>
      </c>
      <c r="S13" s="624"/>
      <c r="T13" s="624"/>
      <c r="U13" s="624"/>
      <c r="V13" s="624"/>
      <c r="W13" s="624"/>
      <c r="X13" s="624"/>
      <c r="Y13" s="625"/>
      <c r="Z13" s="626" t="s">
        <v>138</v>
      </c>
      <c r="AA13" s="626"/>
      <c r="AB13" s="626"/>
      <c r="AC13" s="626"/>
      <c r="AD13" s="627" t="s">
        <v>138</v>
      </c>
      <c r="AE13" s="627"/>
      <c r="AF13" s="627"/>
      <c r="AG13" s="627"/>
      <c r="AH13" s="627"/>
      <c r="AI13" s="627"/>
      <c r="AJ13" s="627"/>
      <c r="AK13" s="627"/>
      <c r="AL13" s="628" t="s">
        <v>235</v>
      </c>
      <c r="AM13" s="629"/>
      <c r="AN13" s="629"/>
      <c r="AO13" s="630"/>
      <c r="AP13" s="620" t="s">
        <v>255</v>
      </c>
      <c r="AQ13" s="621"/>
      <c r="AR13" s="621"/>
      <c r="AS13" s="621"/>
      <c r="AT13" s="621"/>
      <c r="AU13" s="621"/>
      <c r="AV13" s="621"/>
      <c r="AW13" s="621"/>
      <c r="AX13" s="621"/>
      <c r="AY13" s="621"/>
      <c r="AZ13" s="621"/>
      <c r="BA13" s="621"/>
      <c r="BB13" s="621"/>
      <c r="BC13" s="621"/>
      <c r="BD13" s="621"/>
      <c r="BE13" s="621"/>
      <c r="BF13" s="622"/>
      <c r="BG13" s="623">
        <v>54958185</v>
      </c>
      <c r="BH13" s="624"/>
      <c r="BI13" s="624"/>
      <c r="BJ13" s="624"/>
      <c r="BK13" s="624"/>
      <c r="BL13" s="624"/>
      <c r="BM13" s="624"/>
      <c r="BN13" s="625"/>
      <c r="BO13" s="626">
        <v>36.5</v>
      </c>
      <c r="BP13" s="626"/>
      <c r="BQ13" s="626"/>
      <c r="BR13" s="626"/>
      <c r="BS13" s="627" t="s">
        <v>129</v>
      </c>
      <c r="BT13" s="627"/>
      <c r="BU13" s="627"/>
      <c r="BV13" s="627"/>
      <c r="BW13" s="627"/>
      <c r="BX13" s="627"/>
      <c r="BY13" s="627"/>
      <c r="BZ13" s="627"/>
      <c r="CA13" s="627"/>
      <c r="CB13" s="631"/>
      <c r="CD13" s="620" t="s">
        <v>256</v>
      </c>
      <c r="CE13" s="621"/>
      <c r="CF13" s="621"/>
      <c r="CG13" s="621"/>
      <c r="CH13" s="621"/>
      <c r="CI13" s="621"/>
      <c r="CJ13" s="621"/>
      <c r="CK13" s="621"/>
      <c r="CL13" s="621"/>
      <c r="CM13" s="621"/>
      <c r="CN13" s="621"/>
      <c r="CO13" s="621"/>
      <c r="CP13" s="621"/>
      <c r="CQ13" s="622"/>
      <c r="CR13" s="623">
        <v>45743025</v>
      </c>
      <c r="CS13" s="624"/>
      <c r="CT13" s="624"/>
      <c r="CU13" s="624"/>
      <c r="CV13" s="624"/>
      <c r="CW13" s="624"/>
      <c r="CX13" s="624"/>
      <c r="CY13" s="625"/>
      <c r="CZ13" s="626">
        <v>12</v>
      </c>
      <c r="DA13" s="626"/>
      <c r="DB13" s="626"/>
      <c r="DC13" s="626"/>
      <c r="DD13" s="632">
        <v>25024463</v>
      </c>
      <c r="DE13" s="624"/>
      <c r="DF13" s="624"/>
      <c r="DG13" s="624"/>
      <c r="DH13" s="624"/>
      <c r="DI13" s="624"/>
      <c r="DJ13" s="624"/>
      <c r="DK13" s="624"/>
      <c r="DL13" s="624"/>
      <c r="DM13" s="624"/>
      <c r="DN13" s="624"/>
      <c r="DO13" s="624"/>
      <c r="DP13" s="625"/>
      <c r="DQ13" s="632">
        <v>25215513</v>
      </c>
      <c r="DR13" s="624"/>
      <c r="DS13" s="624"/>
      <c r="DT13" s="624"/>
      <c r="DU13" s="624"/>
      <c r="DV13" s="624"/>
      <c r="DW13" s="624"/>
      <c r="DX13" s="624"/>
      <c r="DY13" s="624"/>
      <c r="DZ13" s="624"/>
      <c r="EA13" s="624"/>
      <c r="EB13" s="624"/>
      <c r="EC13" s="633"/>
    </row>
    <row r="14" spans="2:143" ht="11.25" customHeight="1" x14ac:dyDescent="0.15">
      <c r="B14" s="620" t="s">
        <v>257</v>
      </c>
      <c r="C14" s="621"/>
      <c r="D14" s="621"/>
      <c r="E14" s="621"/>
      <c r="F14" s="621"/>
      <c r="G14" s="621"/>
      <c r="H14" s="621"/>
      <c r="I14" s="621"/>
      <c r="J14" s="621"/>
      <c r="K14" s="621"/>
      <c r="L14" s="621"/>
      <c r="M14" s="621"/>
      <c r="N14" s="621"/>
      <c r="O14" s="621"/>
      <c r="P14" s="621"/>
      <c r="Q14" s="622"/>
      <c r="R14" s="623" t="s">
        <v>129</v>
      </c>
      <c r="S14" s="624"/>
      <c r="T14" s="624"/>
      <c r="U14" s="624"/>
      <c r="V14" s="624"/>
      <c r="W14" s="624"/>
      <c r="X14" s="624"/>
      <c r="Y14" s="625"/>
      <c r="Z14" s="626" t="s">
        <v>235</v>
      </c>
      <c r="AA14" s="626"/>
      <c r="AB14" s="626"/>
      <c r="AC14" s="626"/>
      <c r="AD14" s="627" t="s">
        <v>235</v>
      </c>
      <c r="AE14" s="627"/>
      <c r="AF14" s="627"/>
      <c r="AG14" s="627"/>
      <c r="AH14" s="627"/>
      <c r="AI14" s="627"/>
      <c r="AJ14" s="627"/>
      <c r="AK14" s="627"/>
      <c r="AL14" s="628" t="s">
        <v>138</v>
      </c>
      <c r="AM14" s="629"/>
      <c r="AN14" s="629"/>
      <c r="AO14" s="630"/>
      <c r="AP14" s="620" t="s">
        <v>258</v>
      </c>
      <c r="AQ14" s="621"/>
      <c r="AR14" s="621"/>
      <c r="AS14" s="621"/>
      <c r="AT14" s="621"/>
      <c r="AU14" s="621"/>
      <c r="AV14" s="621"/>
      <c r="AW14" s="621"/>
      <c r="AX14" s="621"/>
      <c r="AY14" s="621"/>
      <c r="AZ14" s="621"/>
      <c r="BA14" s="621"/>
      <c r="BB14" s="621"/>
      <c r="BC14" s="621"/>
      <c r="BD14" s="621"/>
      <c r="BE14" s="621"/>
      <c r="BF14" s="622"/>
      <c r="BG14" s="623">
        <v>2644459</v>
      </c>
      <c r="BH14" s="624"/>
      <c r="BI14" s="624"/>
      <c r="BJ14" s="624"/>
      <c r="BK14" s="624"/>
      <c r="BL14" s="624"/>
      <c r="BM14" s="624"/>
      <c r="BN14" s="625"/>
      <c r="BO14" s="626">
        <v>1.8</v>
      </c>
      <c r="BP14" s="626"/>
      <c r="BQ14" s="626"/>
      <c r="BR14" s="626"/>
      <c r="BS14" s="627" t="s">
        <v>138</v>
      </c>
      <c r="BT14" s="627"/>
      <c r="BU14" s="627"/>
      <c r="BV14" s="627"/>
      <c r="BW14" s="627"/>
      <c r="BX14" s="627"/>
      <c r="BY14" s="627"/>
      <c r="BZ14" s="627"/>
      <c r="CA14" s="627"/>
      <c r="CB14" s="631"/>
      <c r="CD14" s="620" t="s">
        <v>259</v>
      </c>
      <c r="CE14" s="621"/>
      <c r="CF14" s="621"/>
      <c r="CG14" s="621"/>
      <c r="CH14" s="621"/>
      <c r="CI14" s="621"/>
      <c r="CJ14" s="621"/>
      <c r="CK14" s="621"/>
      <c r="CL14" s="621"/>
      <c r="CM14" s="621"/>
      <c r="CN14" s="621"/>
      <c r="CO14" s="621"/>
      <c r="CP14" s="621"/>
      <c r="CQ14" s="622"/>
      <c r="CR14" s="623">
        <v>11555157</v>
      </c>
      <c r="CS14" s="624"/>
      <c r="CT14" s="624"/>
      <c r="CU14" s="624"/>
      <c r="CV14" s="624"/>
      <c r="CW14" s="624"/>
      <c r="CX14" s="624"/>
      <c r="CY14" s="625"/>
      <c r="CZ14" s="626">
        <v>3</v>
      </c>
      <c r="DA14" s="626"/>
      <c r="DB14" s="626"/>
      <c r="DC14" s="626"/>
      <c r="DD14" s="632">
        <v>1821490</v>
      </c>
      <c r="DE14" s="624"/>
      <c r="DF14" s="624"/>
      <c r="DG14" s="624"/>
      <c r="DH14" s="624"/>
      <c r="DI14" s="624"/>
      <c r="DJ14" s="624"/>
      <c r="DK14" s="624"/>
      <c r="DL14" s="624"/>
      <c r="DM14" s="624"/>
      <c r="DN14" s="624"/>
      <c r="DO14" s="624"/>
      <c r="DP14" s="625"/>
      <c r="DQ14" s="632">
        <v>10415388</v>
      </c>
      <c r="DR14" s="624"/>
      <c r="DS14" s="624"/>
      <c r="DT14" s="624"/>
      <c r="DU14" s="624"/>
      <c r="DV14" s="624"/>
      <c r="DW14" s="624"/>
      <c r="DX14" s="624"/>
      <c r="DY14" s="624"/>
      <c r="DZ14" s="624"/>
      <c r="EA14" s="624"/>
      <c r="EB14" s="624"/>
      <c r="EC14" s="633"/>
    </row>
    <row r="15" spans="2:143" ht="11.25" customHeight="1" x14ac:dyDescent="0.15">
      <c r="B15" s="620" t="s">
        <v>260</v>
      </c>
      <c r="C15" s="621"/>
      <c r="D15" s="621"/>
      <c r="E15" s="621"/>
      <c r="F15" s="621"/>
      <c r="G15" s="621"/>
      <c r="H15" s="621"/>
      <c r="I15" s="621"/>
      <c r="J15" s="621"/>
      <c r="K15" s="621"/>
      <c r="L15" s="621"/>
      <c r="M15" s="621"/>
      <c r="N15" s="621"/>
      <c r="O15" s="621"/>
      <c r="P15" s="621"/>
      <c r="Q15" s="622"/>
      <c r="R15" s="623">
        <v>5754349</v>
      </c>
      <c r="S15" s="624"/>
      <c r="T15" s="624"/>
      <c r="U15" s="624"/>
      <c r="V15" s="624"/>
      <c r="W15" s="624"/>
      <c r="X15" s="624"/>
      <c r="Y15" s="625"/>
      <c r="Z15" s="626">
        <v>1.5</v>
      </c>
      <c r="AA15" s="626"/>
      <c r="AB15" s="626"/>
      <c r="AC15" s="626"/>
      <c r="AD15" s="627">
        <v>5754349</v>
      </c>
      <c r="AE15" s="627"/>
      <c r="AF15" s="627"/>
      <c r="AG15" s="627"/>
      <c r="AH15" s="627"/>
      <c r="AI15" s="627"/>
      <c r="AJ15" s="627"/>
      <c r="AK15" s="627"/>
      <c r="AL15" s="628">
        <v>2.7</v>
      </c>
      <c r="AM15" s="629"/>
      <c r="AN15" s="629"/>
      <c r="AO15" s="630"/>
      <c r="AP15" s="620" t="s">
        <v>261</v>
      </c>
      <c r="AQ15" s="621"/>
      <c r="AR15" s="621"/>
      <c r="AS15" s="621"/>
      <c r="AT15" s="621"/>
      <c r="AU15" s="621"/>
      <c r="AV15" s="621"/>
      <c r="AW15" s="621"/>
      <c r="AX15" s="621"/>
      <c r="AY15" s="621"/>
      <c r="AZ15" s="621"/>
      <c r="BA15" s="621"/>
      <c r="BB15" s="621"/>
      <c r="BC15" s="621"/>
      <c r="BD15" s="621"/>
      <c r="BE15" s="621"/>
      <c r="BF15" s="622"/>
      <c r="BG15" s="623">
        <v>4923024</v>
      </c>
      <c r="BH15" s="624"/>
      <c r="BI15" s="624"/>
      <c r="BJ15" s="624"/>
      <c r="BK15" s="624"/>
      <c r="BL15" s="624"/>
      <c r="BM15" s="624"/>
      <c r="BN15" s="625"/>
      <c r="BO15" s="626">
        <v>3.3</v>
      </c>
      <c r="BP15" s="626"/>
      <c r="BQ15" s="626"/>
      <c r="BR15" s="626"/>
      <c r="BS15" s="627" t="s">
        <v>129</v>
      </c>
      <c r="BT15" s="627"/>
      <c r="BU15" s="627"/>
      <c r="BV15" s="627"/>
      <c r="BW15" s="627"/>
      <c r="BX15" s="627"/>
      <c r="BY15" s="627"/>
      <c r="BZ15" s="627"/>
      <c r="CA15" s="627"/>
      <c r="CB15" s="631"/>
      <c r="CD15" s="620" t="s">
        <v>262</v>
      </c>
      <c r="CE15" s="621"/>
      <c r="CF15" s="621"/>
      <c r="CG15" s="621"/>
      <c r="CH15" s="621"/>
      <c r="CI15" s="621"/>
      <c r="CJ15" s="621"/>
      <c r="CK15" s="621"/>
      <c r="CL15" s="621"/>
      <c r="CM15" s="621"/>
      <c r="CN15" s="621"/>
      <c r="CO15" s="621"/>
      <c r="CP15" s="621"/>
      <c r="CQ15" s="622"/>
      <c r="CR15" s="623">
        <v>74405817</v>
      </c>
      <c r="CS15" s="624"/>
      <c r="CT15" s="624"/>
      <c r="CU15" s="624"/>
      <c r="CV15" s="624"/>
      <c r="CW15" s="624"/>
      <c r="CX15" s="624"/>
      <c r="CY15" s="625"/>
      <c r="CZ15" s="626">
        <v>19.5</v>
      </c>
      <c r="DA15" s="626"/>
      <c r="DB15" s="626"/>
      <c r="DC15" s="626"/>
      <c r="DD15" s="632">
        <v>6032151</v>
      </c>
      <c r="DE15" s="624"/>
      <c r="DF15" s="624"/>
      <c r="DG15" s="624"/>
      <c r="DH15" s="624"/>
      <c r="DI15" s="624"/>
      <c r="DJ15" s="624"/>
      <c r="DK15" s="624"/>
      <c r="DL15" s="624"/>
      <c r="DM15" s="624"/>
      <c r="DN15" s="624"/>
      <c r="DO15" s="624"/>
      <c r="DP15" s="625"/>
      <c r="DQ15" s="632">
        <v>54099880</v>
      </c>
      <c r="DR15" s="624"/>
      <c r="DS15" s="624"/>
      <c r="DT15" s="624"/>
      <c r="DU15" s="624"/>
      <c r="DV15" s="624"/>
      <c r="DW15" s="624"/>
      <c r="DX15" s="624"/>
      <c r="DY15" s="624"/>
      <c r="DZ15" s="624"/>
      <c r="EA15" s="624"/>
      <c r="EB15" s="624"/>
      <c r="EC15" s="633"/>
    </row>
    <row r="16" spans="2:143" ht="11.25" customHeight="1" x14ac:dyDescent="0.15">
      <c r="B16" s="620" t="s">
        <v>263</v>
      </c>
      <c r="C16" s="621"/>
      <c r="D16" s="621"/>
      <c r="E16" s="621"/>
      <c r="F16" s="621"/>
      <c r="G16" s="621"/>
      <c r="H16" s="621"/>
      <c r="I16" s="621"/>
      <c r="J16" s="621"/>
      <c r="K16" s="621"/>
      <c r="L16" s="621"/>
      <c r="M16" s="621"/>
      <c r="N16" s="621"/>
      <c r="O16" s="621"/>
      <c r="P16" s="621"/>
      <c r="Q16" s="622"/>
      <c r="R16" s="623">
        <v>617496</v>
      </c>
      <c r="S16" s="624"/>
      <c r="T16" s="624"/>
      <c r="U16" s="624"/>
      <c r="V16" s="624"/>
      <c r="W16" s="624"/>
      <c r="X16" s="624"/>
      <c r="Y16" s="625"/>
      <c r="Z16" s="626">
        <v>0.2</v>
      </c>
      <c r="AA16" s="626"/>
      <c r="AB16" s="626"/>
      <c r="AC16" s="626"/>
      <c r="AD16" s="627">
        <v>617496</v>
      </c>
      <c r="AE16" s="627"/>
      <c r="AF16" s="627"/>
      <c r="AG16" s="627"/>
      <c r="AH16" s="627"/>
      <c r="AI16" s="627"/>
      <c r="AJ16" s="627"/>
      <c r="AK16" s="627"/>
      <c r="AL16" s="628">
        <v>0.3</v>
      </c>
      <c r="AM16" s="629"/>
      <c r="AN16" s="629"/>
      <c r="AO16" s="630"/>
      <c r="AP16" s="620" t="s">
        <v>264</v>
      </c>
      <c r="AQ16" s="621"/>
      <c r="AR16" s="621"/>
      <c r="AS16" s="621"/>
      <c r="AT16" s="621"/>
      <c r="AU16" s="621"/>
      <c r="AV16" s="621"/>
      <c r="AW16" s="621"/>
      <c r="AX16" s="621"/>
      <c r="AY16" s="621"/>
      <c r="AZ16" s="621"/>
      <c r="BA16" s="621"/>
      <c r="BB16" s="621"/>
      <c r="BC16" s="621"/>
      <c r="BD16" s="621"/>
      <c r="BE16" s="621"/>
      <c r="BF16" s="622"/>
      <c r="BG16" s="623">
        <v>23</v>
      </c>
      <c r="BH16" s="624"/>
      <c r="BI16" s="624"/>
      <c r="BJ16" s="624"/>
      <c r="BK16" s="624"/>
      <c r="BL16" s="624"/>
      <c r="BM16" s="624"/>
      <c r="BN16" s="625"/>
      <c r="BO16" s="626">
        <v>0</v>
      </c>
      <c r="BP16" s="626"/>
      <c r="BQ16" s="626"/>
      <c r="BR16" s="626"/>
      <c r="BS16" s="627" t="s">
        <v>129</v>
      </c>
      <c r="BT16" s="627"/>
      <c r="BU16" s="627"/>
      <c r="BV16" s="627"/>
      <c r="BW16" s="627"/>
      <c r="BX16" s="627"/>
      <c r="BY16" s="627"/>
      <c r="BZ16" s="627"/>
      <c r="CA16" s="627"/>
      <c r="CB16" s="631"/>
      <c r="CD16" s="620" t="s">
        <v>265</v>
      </c>
      <c r="CE16" s="621"/>
      <c r="CF16" s="621"/>
      <c r="CG16" s="621"/>
      <c r="CH16" s="621"/>
      <c r="CI16" s="621"/>
      <c r="CJ16" s="621"/>
      <c r="CK16" s="621"/>
      <c r="CL16" s="621"/>
      <c r="CM16" s="621"/>
      <c r="CN16" s="621"/>
      <c r="CO16" s="621"/>
      <c r="CP16" s="621"/>
      <c r="CQ16" s="622"/>
      <c r="CR16" s="623">
        <v>3749351</v>
      </c>
      <c r="CS16" s="624"/>
      <c r="CT16" s="624"/>
      <c r="CU16" s="624"/>
      <c r="CV16" s="624"/>
      <c r="CW16" s="624"/>
      <c r="CX16" s="624"/>
      <c r="CY16" s="625"/>
      <c r="CZ16" s="626">
        <v>1</v>
      </c>
      <c r="DA16" s="626"/>
      <c r="DB16" s="626"/>
      <c r="DC16" s="626"/>
      <c r="DD16" s="632" t="s">
        <v>129</v>
      </c>
      <c r="DE16" s="624"/>
      <c r="DF16" s="624"/>
      <c r="DG16" s="624"/>
      <c r="DH16" s="624"/>
      <c r="DI16" s="624"/>
      <c r="DJ16" s="624"/>
      <c r="DK16" s="624"/>
      <c r="DL16" s="624"/>
      <c r="DM16" s="624"/>
      <c r="DN16" s="624"/>
      <c r="DO16" s="624"/>
      <c r="DP16" s="625"/>
      <c r="DQ16" s="632">
        <v>1079741</v>
      </c>
      <c r="DR16" s="624"/>
      <c r="DS16" s="624"/>
      <c r="DT16" s="624"/>
      <c r="DU16" s="624"/>
      <c r="DV16" s="624"/>
      <c r="DW16" s="624"/>
      <c r="DX16" s="624"/>
      <c r="DY16" s="624"/>
      <c r="DZ16" s="624"/>
      <c r="EA16" s="624"/>
      <c r="EB16" s="624"/>
      <c r="EC16" s="633"/>
    </row>
    <row r="17" spans="2:133" ht="11.25" customHeight="1" x14ac:dyDescent="0.15">
      <c r="B17" s="620" t="s">
        <v>266</v>
      </c>
      <c r="C17" s="621"/>
      <c r="D17" s="621"/>
      <c r="E17" s="621"/>
      <c r="F17" s="621"/>
      <c r="G17" s="621"/>
      <c r="H17" s="621"/>
      <c r="I17" s="621"/>
      <c r="J17" s="621"/>
      <c r="K17" s="621"/>
      <c r="L17" s="621"/>
      <c r="M17" s="621"/>
      <c r="N17" s="621"/>
      <c r="O17" s="621"/>
      <c r="P17" s="621"/>
      <c r="Q17" s="622"/>
      <c r="R17" s="623">
        <v>2217396</v>
      </c>
      <c r="S17" s="624"/>
      <c r="T17" s="624"/>
      <c r="U17" s="624"/>
      <c r="V17" s="624"/>
      <c r="W17" s="624"/>
      <c r="X17" s="624"/>
      <c r="Y17" s="625"/>
      <c r="Z17" s="626">
        <v>0.6</v>
      </c>
      <c r="AA17" s="626"/>
      <c r="AB17" s="626"/>
      <c r="AC17" s="626"/>
      <c r="AD17" s="627">
        <v>2217396</v>
      </c>
      <c r="AE17" s="627"/>
      <c r="AF17" s="627"/>
      <c r="AG17" s="627"/>
      <c r="AH17" s="627"/>
      <c r="AI17" s="627"/>
      <c r="AJ17" s="627"/>
      <c r="AK17" s="627"/>
      <c r="AL17" s="628">
        <v>1</v>
      </c>
      <c r="AM17" s="629"/>
      <c r="AN17" s="629"/>
      <c r="AO17" s="630"/>
      <c r="AP17" s="620" t="s">
        <v>267</v>
      </c>
      <c r="AQ17" s="621"/>
      <c r="AR17" s="621"/>
      <c r="AS17" s="621"/>
      <c r="AT17" s="621"/>
      <c r="AU17" s="621"/>
      <c r="AV17" s="621"/>
      <c r="AW17" s="621"/>
      <c r="AX17" s="621"/>
      <c r="AY17" s="621"/>
      <c r="AZ17" s="621"/>
      <c r="BA17" s="621"/>
      <c r="BB17" s="621"/>
      <c r="BC17" s="621"/>
      <c r="BD17" s="621"/>
      <c r="BE17" s="621"/>
      <c r="BF17" s="622"/>
      <c r="BG17" s="623" t="s">
        <v>138</v>
      </c>
      <c r="BH17" s="624"/>
      <c r="BI17" s="624"/>
      <c r="BJ17" s="624"/>
      <c r="BK17" s="624"/>
      <c r="BL17" s="624"/>
      <c r="BM17" s="624"/>
      <c r="BN17" s="625"/>
      <c r="BO17" s="626" t="s">
        <v>235</v>
      </c>
      <c r="BP17" s="626"/>
      <c r="BQ17" s="626"/>
      <c r="BR17" s="626"/>
      <c r="BS17" s="627" t="s">
        <v>138</v>
      </c>
      <c r="BT17" s="627"/>
      <c r="BU17" s="627"/>
      <c r="BV17" s="627"/>
      <c r="BW17" s="627"/>
      <c r="BX17" s="627"/>
      <c r="BY17" s="627"/>
      <c r="BZ17" s="627"/>
      <c r="CA17" s="627"/>
      <c r="CB17" s="631"/>
      <c r="CD17" s="620" t="s">
        <v>268</v>
      </c>
      <c r="CE17" s="621"/>
      <c r="CF17" s="621"/>
      <c r="CG17" s="621"/>
      <c r="CH17" s="621"/>
      <c r="CI17" s="621"/>
      <c r="CJ17" s="621"/>
      <c r="CK17" s="621"/>
      <c r="CL17" s="621"/>
      <c r="CM17" s="621"/>
      <c r="CN17" s="621"/>
      <c r="CO17" s="621"/>
      <c r="CP17" s="621"/>
      <c r="CQ17" s="622"/>
      <c r="CR17" s="623">
        <v>35394681</v>
      </c>
      <c r="CS17" s="624"/>
      <c r="CT17" s="624"/>
      <c r="CU17" s="624"/>
      <c r="CV17" s="624"/>
      <c r="CW17" s="624"/>
      <c r="CX17" s="624"/>
      <c r="CY17" s="625"/>
      <c r="CZ17" s="626">
        <v>9.3000000000000007</v>
      </c>
      <c r="DA17" s="626"/>
      <c r="DB17" s="626"/>
      <c r="DC17" s="626"/>
      <c r="DD17" s="632" t="s">
        <v>235</v>
      </c>
      <c r="DE17" s="624"/>
      <c r="DF17" s="624"/>
      <c r="DG17" s="624"/>
      <c r="DH17" s="624"/>
      <c r="DI17" s="624"/>
      <c r="DJ17" s="624"/>
      <c r="DK17" s="624"/>
      <c r="DL17" s="624"/>
      <c r="DM17" s="624"/>
      <c r="DN17" s="624"/>
      <c r="DO17" s="624"/>
      <c r="DP17" s="625"/>
      <c r="DQ17" s="632">
        <v>34915012</v>
      </c>
      <c r="DR17" s="624"/>
      <c r="DS17" s="624"/>
      <c r="DT17" s="624"/>
      <c r="DU17" s="624"/>
      <c r="DV17" s="624"/>
      <c r="DW17" s="624"/>
      <c r="DX17" s="624"/>
      <c r="DY17" s="624"/>
      <c r="DZ17" s="624"/>
      <c r="EA17" s="624"/>
      <c r="EB17" s="624"/>
      <c r="EC17" s="633"/>
    </row>
    <row r="18" spans="2:133" ht="11.25" customHeight="1" x14ac:dyDescent="0.15">
      <c r="B18" s="620" t="s">
        <v>269</v>
      </c>
      <c r="C18" s="621"/>
      <c r="D18" s="621"/>
      <c r="E18" s="621"/>
      <c r="F18" s="621"/>
      <c r="G18" s="621"/>
      <c r="H18" s="621"/>
      <c r="I18" s="621"/>
      <c r="J18" s="621"/>
      <c r="K18" s="621"/>
      <c r="L18" s="621"/>
      <c r="M18" s="621"/>
      <c r="N18" s="621"/>
      <c r="O18" s="621"/>
      <c r="P18" s="621"/>
      <c r="Q18" s="622"/>
      <c r="R18" s="623">
        <v>1374171</v>
      </c>
      <c r="S18" s="624"/>
      <c r="T18" s="624"/>
      <c r="U18" s="624"/>
      <c r="V18" s="624"/>
      <c r="W18" s="624"/>
      <c r="X18" s="624"/>
      <c r="Y18" s="625"/>
      <c r="Z18" s="626">
        <v>0.3</v>
      </c>
      <c r="AA18" s="626"/>
      <c r="AB18" s="626"/>
      <c r="AC18" s="626"/>
      <c r="AD18" s="627">
        <v>1374171</v>
      </c>
      <c r="AE18" s="627"/>
      <c r="AF18" s="627"/>
      <c r="AG18" s="627"/>
      <c r="AH18" s="627"/>
      <c r="AI18" s="627"/>
      <c r="AJ18" s="627"/>
      <c r="AK18" s="627"/>
      <c r="AL18" s="628">
        <v>0.7</v>
      </c>
      <c r="AM18" s="629"/>
      <c r="AN18" s="629"/>
      <c r="AO18" s="630"/>
      <c r="AP18" s="620" t="s">
        <v>270</v>
      </c>
      <c r="AQ18" s="621"/>
      <c r="AR18" s="621"/>
      <c r="AS18" s="621"/>
      <c r="AT18" s="621"/>
      <c r="AU18" s="621"/>
      <c r="AV18" s="621"/>
      <c r="AW18" s="621"/>
      <c r="AX18" s="621"/>
      <c r="AY18" s="621"/>
      <c r="AZ18" s="621"/>
      <c r="BA18" s="621"/>
      <c r="BB18" s="621"/>
      <c r="BC18" s="621"/>
      <c r="BD18" s="621"/>
      <c r="BE18" s="621"/>
      <c r="BF18" s="622"/>
      <c r="BG18" s="623" t="s">
        <v>138</v>
      </c>
      <c r="BH18" s="624"/>
      <c r="BI18" s="624"/>
      <c r="BJ18" s="624"/>
      <c r="BK18" s="624"/>
      <c r="BL18" s="624"/>
      <c r="BM18" s="624"/>
      <c r="BN18" s="625"/>
      <c r="BO18" s="626" t="s">
        <v>129</v>
      </c>
      <c r="BP18" s="626"/>
      <c r="BQ18" s="626"/>
      <c r="BR18" s="626"/>
      <c r="BS18" s="627" t="s">
        <v>138</v>
      </c>
      <c r="BT18" s="627"/>
      <c r="BU18" s="627"/>
      <c r="BV18" s="627"/>
      <c r="BW18" s="627"/>
      <c r="BX18" s="627"/>
      <c r="BY18" s="627"/>
      <c r="BZ18" s="627"/>
      <c r="CA18" s="627"/>
      <c r="CB18" s="631"/>
      <c r="CD18" s="620" t="s">
        <v>271</v>
      </c>
      <c r="CE18" s="621"/>
      <c r="CF18" s="621"/>
      <c r="CG18" s="621"/>
      <c r="CH18" s="621"/>
      <c r="CI18" s="621"/>
      <c r="CJ18" s="621"/>
      <c r="CK18" s="621"/>
      <c r="CL18" s="621"/>
      <c r="CM18" s="621"/>
      <c r="CN18" s="621"/>
      <c r="CO18" s="621"/>
      <c r="CP18" s="621"/>
      <c r="CQ18" s="622"/>
      <c r="CR18" s="623" t="s">
        <v>235</v>
      </c>
      <c r="CS18" s="624"/>
      <c r="CT18" s="624"/>
      <c r="CU18" s="624"/>
      <c r="CV18" s="624"/>
      <c r="CW18" s="624"/>
      <c r="CX18" s="624"/>
      <c r="CY18" s="625"/>
      <c r="CZ18" s="626" t="s">
        <v>138</v>
      </c>
      <c r="DA18" s="626"/>
      <c r="DB18" s="626"/>
      <c r="DC18" s="626"/>
      <c r="DD18" s="632" t="s">
        <v>138</v>
      </c>
      <c r="DE18" s="624"/>
      <c r="DF18" s="624"/>
      <c r="DG18" s="624"/>
      <c r="DH18" s="624"/>
      <c r="DI18" s="624"/>
      <c r="DJ18" s="624"/>
      <c r="DK18" s="624"/>
      <c r="DL18" s="624"/>
      <c r="DM18" s="624"/>
      <c r="DN18" s="624"/>
      <c r="DO18" s="624"/>
      <c r="DP18" s="625"/>
      <c r="DQ18" s="632" t="s">
        <v>129</v>
      </c>
      <c r="DR18" s="624"/>
      <c r="DS18" s="624"/>
      <c r="DT18" s="624"/>
      <c r="DU18" s="624"/>
      <c r="DV18" s="624"/>
      <c r="DW18" s="624"/>
      <c r="DX18" s="624"/>
      <c r="DY18" s="624"/>
      <c r="DZ18" s="624"/>
      <c r="EA18" s="624"/>
      <c r="EB18" s="624"/>
      <c r="EC18" s="633"/>
    </row>
    <row r="19" spans="2:133" ht="11.25" customHeight="1" x14ac:dyDescent="0.15">
      <c r="B19" s="620" t="s">
        <v>272</v>
      </c>
      <c r="C19" s="621"/>
      <c r="D19" s="621"/>
      <c r="E19" s="621"/>
      <c r="F19" s="621"/>
      <c r="G19" s="621"/>
      <c r="H19" s="621"/>
      <c r="I19" s="621"/>
      <c r="J19" s="621"/>
      <c r="K19" s="621"/>
      <c r="L19" s="621"/>
      <c r="M19" s="621"/>
      <c r="N19" s="621"/>
      <c r="O19" s="621"/>
      <c r="P19" s="621"/>
      <c r="Q19" s="622"/>
      <c r="R19" s="623">
        <v>1296316</v>
      </c>
      <c r="S19" s="624"/>
      <c r="T19" s="624"/>
      <c r="U19" s="624"/>
      <c r="V19" s="624"/>
      <c r="W19" s="624"/>
      <c r="X19" s="624"/>
      <c r="Y19" s="625"/>
      <c r="Z19" s="626">
        <v>0.3</v>
      </c>
      <c r="AA19" s="626"/>
      <c r="AB19" s="626"/>
      <c r="AC19" s="626"/>
      <c r="AD19" s="627">
        <v>1296316</v>
      </c>
      <c r="AE19" s="627"/>
      <c r="AF19" s="627"/>
      <c r="AG19" s="627"/>
      <c r="AH19" s="627"/>
      <c r="AI19" s="627"/>
      <c r="AJ19" s="627"/>
      <c r="AK19" s="627"/>
      <c r="AL19" s="628">
        <v>0.6</v>
      </c>
      <c r="AM19" s="629"/>
      <c r="AN19" s="629"/>
      <c r="AO19" s="630"/>
      <c r="AP19" s="620" t="s">
        <v>273</v>
      </c>
      <c r="AQ19" s="621"/>
      <c r="AR19" s="621"/>
      <c r="AS19" s="621"/>
      <c r="AT19" s="621"/>
      <c r="AU19" s="621"/>
      <c r="AV19" s="621"/>
      <c r="AW19" s="621"/>
      <c r="AX19" s="621"/>
      <c r="AY19" s="621"/>
      <c r="AZ19" s="621"/>
      <c r="BA19" s="621"/>
      <c r="BB19" s="621"/>
      <c r="BC19" s="621"/>
      <c r="BD19" s="621"/>
      <c r="BE19" s="621"/>
      <c r="BF19" s="622"/>
      <c r="BG19" s="623">
        <v>13125157</v>
      </c>
      <c r="BH19" s="624"/>
      <c r="BI19" s="624"/>
      <c r="BJ19" s="624"/>
      <c r="BK19" s="624"/>
      <c r="BL19" s="624"/>
      <c r="BM19" s="624"/>
      <c r="BN19" s="625"/>
      <c r="BO19" s="626">
        <v>8.6999999999999993</v>
      </c>
      <c r="BP19" s="626"/>
      <c r="BQ19" s="626"/>
      <c r="BR19" s="626"/>
      <c r="BS19" s="627" t="s">
        <v>129</v>
      </c>
      <c r="BT19" s="627"/>
      <c r="BU19" s="627"/>
      <c r="BV19" s="627"/>
      <c r="BW19" s="627"/>
      <c r="BX19" s="627"/>
      <c r="BY19" s="627"/>
      <c r="BZ19" s="627"/>
      <c r="CA19" s="627"/>
      <c r="CB19" s="631"/>
      <c r="CD19" s="620" t="s">
        <v>274</v>
      </c>
      <c r="CE19" s="621"/>
      <c r="CF19" s="621"/>
      <c r="CG19" s="621"/>
      <c r="CH19" s="621"/>
      <c r="CI19" s="621"/>
      <c r="CJ19" s="621"/>
      <c r="CK19" s="621"/>
      <c r="CL19" s="621"/>
      <c r="CM19" s="621"/>
      <c r="CN19" s="621"/>
      <c r="CO19" s="621"/>
      <c r="CP19" s="621"/>
      <c r="CQ19" s="622"/>
      <c r="CR19" s="623" t="s">
        <v>235</v>
      </c>
      <c r="CS19" s="624"/>
      <c r="CT19" s="624"/>
      <c r="CU19" s="624"/>
      <c r="CV19" s="624"/>
      <c r="CW19" s="624"/>
      <c r="CX19" s="624"/>
      <c r="CY19" s="625"/>
      <c r="CZ19" s="626" t="s">
        <v>129</v>
      </c>
      <c r="DA19" s="626"/>
      <c r="DB19" s="626"/>
      <c r="DC19" s="626"/>
      <c r="DD19" s="632" t="s">
        <v>138</v>
      </c>
      <c r="DE19" s="624"/>
      <c r="DF19" s="624"/>
      <c r="DG19" s="624"/>
      <c r="DH19" s="624"/>
      <c r="DI19" s="624"/>
      <c r="DJ19" s="624"/>
      <c r="DK19" s="624"/>
      <c r="DL19" s="624"/>
      <c r="DM19" s="624"/>
      <c r="DN19" s="624"/>
      <c r="DO19" s="624"/>
      <c r="DP19" s="625"/>
      <c r="DQ19" s="632" t="s">
        <v>129</v>
      </c>
      <c r="DR19" s="624"/>
      <c r="DS19" s="624"/>
      <c r="DT19" s="624"/>
      <c r="DU19" s="624"/>
      <c r="DV19" s="624"/>
      <c r="DW19" s="624"/>
      <c r="DX19" s="624"/>
      <c r="DY19" s="624"/>
      <c r="DZ19" s="624"/>
      <c r="EA19" s="624"/>
      <c r="EB19" s="624"/>
      <c r="EC19" s="633"/>
    </row>
    <row r="20" spans="2:133" ht="11.25" customHeight="1" x14ac:dyDescent="0.15">
      <c r="B20" s="636" t="s">
        <v>275</v>
      </c>
      <c r="C20" s="637"/>
      <c r="D20" s="637"/>
      <c r="E20" s="637"/>
      <c r="F20" s="637"/>
      <c r="G20" s="637"/>
      <c r="H20" s="637"/>
      <c r="I20" s="637"/>
      <c r="J20" s="637"/>
      <c r="K20" s="637"/>
      <c r="L20" s="637"/>
      <c r="M20" s="637"/>
      <c r="N20" s="637"/>
      <c r="O20" s="637"/>
      <c r="P20" s="637"/>
      <c r="Q20" s="638"/>
      <c r="R20" s="623">
        <v>77855</v>
      </c>
      <c r="S20" s="624"/>
      <c r="T20" s="624"/>
      <c r="U20" s="624"/>
      <c r="V20" s="624"/>
      <c r="W20" s="624"/>
      <c r="X20" s="624"/>
      <c r="Y20" s="625"/>
      <c r="Z20" s="626">
        <v>0</v>
      </c>
      <c r="AA20" s="626"/>
      <c r="AB20" s="626"/>
      <c r="AC20" s="626"/>
      <c r="AD20" s="627">
        <v>77855</v>
      </c>
      <c r="AE20" s="627"/>
      <c r="AF20" s="627"/>
      <c r="AG20" s="627"/>
      <c r="AH20" s="627"/>
      <c r="AI20" s="627"/>
      <c r="AJ20" s="627"/>
      <c r="AK20" s="627"/>
      <c r="AL20" s="628">
        <v>0</v>
      </c>
      <c r="AM20" s="629"/>
      <c r="AN20" s="629"/>
      <c r="AO20" s="630"/>
      <c r="AP20" s="620" t="s">
        <v>276</v>
      </c>
      <c r="AQ20" s="621"/>
      <c r="AR20" s="621"/>
      <c r="AS20" s="621"/>
      <c r="AT20" s="621"/>
      <c r="AU20" s="621"/>
      <c r="AV20" s="621"/>
      <c r="AW20" s="621"/>
      <c r="AX20" s="621"/>
      <c r="AY20" s="621"/>
      <c r="AZ20" s="621"/>
      <c r="BA20" s="621"/>
      <c r="BB20" s="621"/>
      <c r="BC20" s="621"/>
      <c r="BD20" s="621"/>
      <c r="BE20" s="621"/>
      <c r="BF20" s="622"/>
      <c r="BG20" s="623">
        <v>13125157</v>
      </c>
      <c r="BH20" s="624"/>
      <c r="BI20" s="624"/>
      <c r="BJ20" s="624"/>
      <c r="BK20" s="624"/>
      <c r="BL20" s="624"/>
      <c r="BM20" s="624"/>
      <c r="BN20" s="625"/>
      <c r="BO20" s="626">
        <v>8.6999999999999993</v>
      </c>
      <c r="BP20" s="626"/>
      <c r="BQ20" s="626"/>
      <c r="BR20" s="626"/>
      <c r="BS20" s="627" t="s">
        <v>235</v>
      </c>
      <c r="BT20" s="627"/>
      <c r="BU20" s="627"/>
      <c r="BV20" s="627"/>
      <c r="BW20" s="627"/>
      <c r="BX20" s="627"/>
      <c r="BY20" s="627"/>
      <c r="BZ20" s="627"/>
      <c r="CA20" s="627"/>
      <c r="CB20" s="631"/>
      <c r="CD20" s="620" t="s">
        <v>277</v>
      </c>
      <c r="CE20" s="621"/>
      <c r="CF20" s="621"/>
      <c r="CG20" s="621"/>
      <c r="CH20" s="621"/>
      <c r="CI20" s="621"/>
      <c r="CJ20" s="621"/>
      <c r="CK20" s="621"/>
      <c r="CL20" s="621"/>
      <c r="CM20" s="621"/>
      <c r="CN20" s="621"/>
      <c r="CO20" s="621"/>
      <c r="CP20" s="621"/>
      <c r="CQ20" s="622"/>
      <c r="CR20" s="623">
        <v>381204906</v>
      </c>
      <c r="CS20" s="624"/>
      <c r="CT20" s="624"/>
      <c r="CU20" s="624"/>
      <c r="CV20" s="624"/>
      <c r="CW20" s="624"/>
      <c r="CX20" s="624"/>
      <c r="CY20" s="625"/>
      <c r="CZ20" s="626">
        <v>100</v>
      </c>
      <c r="DA20" s="626"/>
      <c r="DB20" s="626"/>
      <c r="DC20" s="626"/>
      <c r="DD20" s="632">
        <v>52453232</v>
      </c>
      <c r="DE20" s="624"/>
      <c r="DF20" s="624"/>
      <c r="DG20" s="624"/>
      <c r="DH20" s="624"/>
      <c r="DI20" s="624"/>
      <c r="DJ20" s="624"/>
      <c r="DK20" s="624"/>
      <c r="DL20" s="624"/>
      <c r="DM20" s="624"/>
      <c r="DN20" s="624"/>
      <c r="DO20" s="624"/>
      <c r="DP20" s="625"/>
      <c r="DQ20" s="632">
        <v>248290108</v>
      </c>
      <c r="DR20" s="624"/>
      <c r="DS20" s="624"/>
      <c r="DT20" s="624"/>
      <c r="DU20" s="624"/>
      <c r="DV20" s="624"/>
      <c r="DW20" s="624"/>
      <c r="DX20" s="624"/>
      <c r="DY20" s="624"/>
      <c r="DZ20" s="624"/>
      <c r="EA20" s="624"/>
      <c r="EB20" s="624"/>
      <c r="EC20" s="633"/>
    </row>
    <row r="21" spans="2:133" ht="11.25" customHeight="1" x14ac:dyDescent="0.15">
      <c r="B21" s="620" t="s">
        <v>278</v>
      </c>
      <c r="C21" s="621"/>
      <c r="D21" s="621"/>
      <c r="E21" s="621"/>
      <c r="F21" s="621"/>
      <c r="G21" s="621"/>
      <c r="H21" s="621"/>
      <c r="I21" s="621"/>
      <c r="J21" s="621"/>
      <c r="K21" s="621"/>
      <c r="L21" s="621"/>
      <c r="M21" s="621"/>
      <c r="N21" s="621"/>
      <c r="O21" s="621"/>
      <c r="P21" s="621"/>
      <c r="Q21" s="622"/>
      <c r="R21" s="623">
        <v>33647750</v>
      </c>
      <c r="S21" s="624"/>
      <c r="T21" s="624"/>
      <c r="U21" s="624"/>
      <c r="V21" s="624"/>
      <c r="W21" s="624"/>
      <c r="X21" s="624"/>
      <c r="Y21" s="625"/>
      <c r="Z21" s="626">
        <v>8.5</v>
      </c>
      <c r="AA21" s="626"/>
      <c r="AB21" s="626"/>
      <c r="AC21" s="626"/>
      <c r="AD21" s="627">
        <v>30608592</v>
      </c>
      <c r="AE21" s="627"/>
      <c r="AF21" s="627"/>
      <c r="AG21" s="627"/>
      <c r="AH21" s="627"/>
      <c r="AI21" s="627"/>
      <c r="AJ21" s="627"/>
      <c r="AK21" s="627"/>
      <c r="AL21" s="628">
        <v>14.5</v>
      </c>
      <c r="AM21" s="629"/>
      <c r="AN21" s="629"/>
      <c r="AO21" s="630"/>
      <c r="AP21" s="620" t="s">
        <v>279</v>
      </c>
      <c r="AQ21" s="639"/>
      <c r="AR21" s="639"/>
      <c r="AS21" s="639"/>
      <c r="AT21" s="639"/>
      <c r="AU21" s="639"/>
      <c r="AV21" s="639"/>
      <c r="AW21" s="639"/>
      <c r="AX21" s="639"/>
      <c r="AY21" s="639"/>
      <c r="AZ21" s="639"/>
      <c r="BA21" s="639"/>
      <c r="BB21" s="639"/>
      <c r="BC21" s="639"/>
      <c r="BD21" s="639"/>
      <c r="BE21" s="639"/>
      <c r="BF21" s="640"/>
      <c r="BG21" s="623">
        <v>98854</v>
      </c>
      <c r="BH21" s="624"/>
      <c r="BI21" s="624"/>
      <c r="BJ21" s="624"/>
      <c r="BK21" s="624"/>
      <c r="BL21" s="624"/>
      <c r="BM21" s="624"/>
      <c r="BN21" s="625"/>
      <c r="BO21" s="626">
        <v>0.1</v>
      </c>
      <c r="BP21" s="626"/>
      <c r="BQ21" s="626"/>
      <c r="BR21" s="626"/>
      <c r="BS21" s="627" t="s">
        <v>138</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15">
      <c r="B22" s="620" t="s">
        <v>280</v>
      </c>
      <c r="C22" s="621"/>
      <c r="D22" s="621"/>
      <c r="E22" s="621"/>
      <c r="F22" s="621"/>
      <c r="G22" s="621"/>
      <c r="H22" s="621"/>
      <c r="I22" s="621"/>
      <c r="J22" s="621"/>
      <c r="K22" s="621"/>
      <c r="L22" s="621"/>
      <c r="M22" s="621"/>
      <c r="N22" s="621"/>
      <c r="O22" s="621"/>
      <c r="P22" s="621"/>
      <c r="Q22" s="622"/>
      <c r="R22" s="623">
        <v>30608592</v>
      </c>
      <c r="S22" s="624"/>
      <c r="T22" s="624"/>
      <c r="U22" s="624"/>
      <c r="V22" s="624"/>
      <c r="W22" s="624"/>
      <c r="X22" s="624"/>
      <c r="Y22" s="625"/>
      <c r="Z22" s="626">
        <v>7.7</v>
      </c>
      <c r="AA22" s="626"/>
      <c r="AB22" s="626"/>
      <c r="AC22" s="626"/>
      <c r="AD22" s="627">
        <v>30608592</v>
      </c>
      <c r="AE22" s="627"/>
      <c r="AF22" s="627"/>
      <c r="AG22" s="627"/>
      <c r="AH22" s="627"/>
      <c r="AI22" s="627"/>
      <c r="AJ22" s="627"/>
      <c r="AK22" s="627"/>
      <c r="AL22" s="628">
        <v>14.5</v>
      </c>
      <c r="AM22" s="629"/>
      <c r="AN22" s="629"/>
      <c r="AO22" s="630"/>
      <c r="AP22" s="620" t="s">
        <v>281</v>
      </c>
      <c r="AQ22" s="639"/>
      <c r="AR22" s="639"/>
      <c r="AS22" s="639"/>
      <c r="AT22" s="639"/>
      <c r="AU22" s="639"/>
      <c r="AV22" s="639"/>
      <c r="AW22" s="639"/>
      <c r="AX22" s="639"/>
      <c r="AY22" s="639"/>
      <c r="AZ22" s="639"/>
      <c r="BA22" s="639"/>
      <c r="BB22" s="639"/>
      <c r="BC22" s="639"/>
      <c r="BD22" s="639"/>
      <c r="BE22" s="639"/>
      <c r="BF22" s="640"/>
      <c r="BG22" s="623">
        <v>5476538</v>
      </c>
      <c r="BH22" s="624"/>
      <c r="BI22" s="624"/>
      <c r="BJ22" s="624"/>
      <c r="BK22" s="624"/>
      <c r="BL22" s="624"/>
      <c r="BM22" s="624"/>
      <c r="BN22" s="625"/>
      <c r="BO22" s="626">
        <v>3.6</v>
      </c>
      <c r="BP22" s="626"/>
      <c r="BQ22" s="626"/>
      <c r="BR22" s="626"/>
      <c r="BS22" s="627" t="s">
        <v>235</v>
      </c>
      <c r="BT22" s="627"/>
      <c r="BU22" s="627"/>
      <c r="BV22" s="627"/>
      <c r="BW22" s="627"/>
      <c r="BX22" s="627"/>
      <c r="BY22" s="627"/>
      <c r="BZ22" s="627"/>
      <c r="CA22" s="627"/>
      <c r="CB22" s="631"/>
      <c r="CD22" s="605" t="s">
        <v>282</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15">
      <c r="B23" s="620" t="s">
        <v>283</v>
      </c>
      <c r="C23" s="621"/>
      <c r="D23" s="621"/>
      <c r="E23" s="621"/>
      <c r="F23" s="621"/>
      <c r="G23" s="621"/>
      <c r="H23" s="621"/>
      <c r="I23" s="621"/>
      <c r="J23" s="621"/>
      <c r="K23" s="621"/>
      <c r="L23" s="621"/>
      <c r="M23" s="621"/>
      <c r="N23" s="621"/>
      <c r="O23" s="621"/>
      <c r="P23" s="621"/>
      <c r="Q23" s="622"/>
      <c r="R23" s="623">
        <v>3039022</v>
      </c>
      <c r="S23" s="624"/>
      <c r="T23" s="624"/>
      <c r="U23" s="624"/>
      <c r="V23" s="624"/>
      <c r="W23" s="624"/>
      <c r="X23" s="624"/>
      <c r="Y23" s="625"/>
      <c r="Z23" s="626">
        <v>0.8</v>
      </c>
      <c r="AA23" s="626"/>
      <c r="AB23" s="626"/>
      <c r="AC23" s="626"/>
      <c r="AD23" s="627" t="s">
        <v>129</v>
      </c>
      <c r="AE23" s="627"/>
      <c r="AF23" s="627"/>
      <c r="AG23" s="627"/>
      <c r="AH23" s="627"/>
      <c r="AI23" s="627"/>
      <c r="AJ23" s="627"/>
      <c r="AK23" s="627"/>
      <c r="AL23" s="628" t="s">
        <v>235</v>
      </c>
      <c r="AM23" s="629"/>
      <c r="AN23" s="629"/>
      <c r="AO23" s="630"/>
      <c r="AP23" s="620" t="s">
        <v>284</v>
      </c>
      <c r="AQ23" s="639"/>
      <c r="AR23" s="639"/>
      <c r="AS23" s="639"/>
      <c r="AT23" s="639"/>
      <c r="AU23" s="639"/>
      <c r="AV23" s="639"/>
      <c r="AW23" s="639"/>
      <c r="AX23" s="639"/>
      <c r="AY23" s="639"/>
      <c r="AZ23" s="639"/>
      <c r="BA23" s="639"/>
      <c r="BB23" s="639"/>
      <c r="BC23" s="639"/>
      <c r="BD23" s="639"/>
      <c r="BE23" s="639"/>
      <c r="BF23" s="640"/>
      <c r="BG23" s="623">
        <v>7549765</v>
      </c>
      <c r="BH23" s="624"/>
      <c r="BI23" s="624"/>
      <c r="BJ23" s="624"/>
      <c r="BK23" s="624"/>
      <c r="BL23" s="624"/>
      <c r="BM23" s="624"/>
      <c r="BN23" s="625"/>
      <c r="BO23" s="626">
        <v>5</v>
      </c>
      <c r="BP23" s="626"/>
      <c r="BQ23" s="626"/>
      <c r="BR23" s="626"/>
      <c r="BS23" s="627" t="s">
        <v>235</v>
      </c>
      <c r="BT23" s="627"/>
      <c r="BU23" s="627"/>
      <c r="BV23" s="627"/>
      <c r="BW23" s="627"/>
      <c r="BX23" s="627"/>
      <c r="BY23" s="627"/>
      <c r="BZ23" s="627"/>
      <c r="CA23" s="627"/>
      <c r="CB23" s="631"/>
      <c r="CD23" s="605" t="s">
        <v>223</v>
      </c>
      <c r="CE23" s="606"/>
      <c r="CF23" s="606"/>
      <c r="CG23" s="606"/>
      <c r="CH23" s="606"/>
      <c r="CI23" s="606"/>
      <c r="CJ23" s="606"/>
      <c r="CK23" s="606"/>
      <c r="CL23" s="606"/>
      <c r="CM23" s="606"/>
      <c r="CN23" s="606"/>
      <c r="CO23" s="606"/>
      <c r="CP23" s="606"/>
      <c r="CQ23" s="607"/>
      <c r="CR23" s="605" t="s">
        <v>285</v>
      </c>
      <c r="CS23" s="606"/>
      <c r="CT23" s="606"/>
      <c r="CU23" s="606"/>
      <c r="CV23" s="606"/>
      <c r="CW23" s="606"/>
      <c r="CX23" s="606"/>
      <c r="CY23" s="607"/>
      <c r="CZ23" s="605" t="s">
        <v>286</v>
      </c>
      <c r="DA23" s="606"/>
      <c r="DB23" s="606"/>
      <c r="DC23" s="607"/>
      <c r="DD23" s="605" t="s">
        <v>287</v>
      </c>
      <c r="DE23" s="606"/>
      <c r="DF23" s="606"/>
      <c r="DG23" s="606"/>
      <c r="DH23" s="606"/>
      <c r="DI23" s="606"/>
      <c r="DJ23" s="606"/>
      <c r="DK23" s="607"/>
      <c r="DL23" s="650" t="s">
        <v>288</v>
      </c>
      <c r="DM23" s="651"/>
      <c r="DN23" s="651"/>
      <c r="DO23" s="651"/>
      <c r="DP23" s="651"/>
      <c r="DQ23" s="651"/>
      <c r="DR23" s="651"/>
      <c r="DS23" s="651"/>
      <c r="DT23" s="651"/>
      <c r="DU23" s="651"/>
      <c r="DV23" s="652"/>
      <c r="DW23" s="605" t="s">
        <v>289</v>
      </c>
      <c r="DX23" s="606"/>
      <c r="DY23" s="606"/>
      <c r="DZ23" s="606"/>
      <c r="EA23" s="606"/>
      <c r="EB23" s="606"/>
      <c r="EC23" s="607"/>
    </row>
    <row r="24" spans="2:133" ht="11.25" customHeight="1" x14ac:dyDescent="0.15">
      <c r="B24" s="620" t="s">
        <v>290</v>
      </c>
      <c r="C24" s="621"/>
      <c r="D24" s="621"/>
      <c r="E24" s="621"/>
      <c r="F24" s="621"/>
      <c r="G24" s="621"/>
      <c r="H24" s="621"/>
      <c r="I24" s="621"/>
      <c r="J24" s="621"/>
      <c r="K24" s="621"/>
      <c r="L24" s="621"/>
      <c r="M24" s="621"/>
      <c r="N24" s="621"/>
      <c r="O24" s="621"/>
      <c r="P24" s="621"/>
      <c r="Q24" s="622"/>
      <c r="R24" s="623">
        <v>136</v>
      </c>
      <c r="S24" s="624"/>
      <c r="T24" s="624"/>
      <c r="U24" s="624"/>
      <c r="V24" s="624"/>
      <c r="W24" s="624"/>
      <c r="X24" s="624"/>
      <c r="Y24" s="625"/>
      <c r="Z24" s="626">
        <v>0</v>
      </c>
      <c r="AA24" s="626"/>
      <c r="AB24" s="626"/>
      <c r="AC24" s="626"/>
      <c r="AD24" s="627" t="s">
        <v>138</v>
      </c>
      <c r="AE24" s="627"/>
      <c r="AF24" s="627"/>
      <c r="AG24" s="627"/>
      <c r="AH24" s="627"/>
      <c r="AI24" s="627"/>
      <c r="AJ24" s="627"/>
      <c r="AK24" s="627"/>
      <c r="AL24" s="628" t="s">
        <v>129</v>
      </c>
      <c r="AM24" s="629"/>
      <c r="AN24" s="629"/>
      <c r="AO24" s="630"/>
      <c r="AP24" s="620" t="s">
        <v>291</v>
      </c>
      <c r="AQ24" s="639"/>
      <c r="AR24" s="639"/>
      <c r="AS24" s="639"/>
      <c r="AT24" s="639"/>
      <c r="AU24" s="639"/>
      <c r="AV24" s="639"/>
      <c r="AW24" s="639"/>
      <c r="AX24" s="639"/>
      <c r="AY24" s="639"/>
      <c r="AZ24" s="639"/>
      <c r="BA24" s="639"/>
      <c r="BB24" s="639"/>
      <c r="BC24" s="639"/>
      <c r="BD24" s="639"/>
      <c r="BE24" s="639"/>
      <c r="BF24" s="640"/>
      <c r="BG24" s="623" t="s">
        <v>138</v>
      </c>
      <c r="BH24" s="624"/>
      <c r="BI24" s="624"/>
      <c r="BJ24" s="624"/>
      <c r="BK24" s="624"/>
      <c r="BL24" s="624"/>
      <c r="BM24" s="624"/>
      <c r="BN24" s="625"/>
      <c r="BO24" s="626" t="s">
        <v>129</v>
      </c>
      <c r="BP24" s="626"/>
      <c r="BQ24" s="626"/>
      <c r="BR24" s="626"/>
      <c r="BS24" s="627" t="s">
        <v>138</v>
      </c>
      <c r="BT24" s="627"/>
      <c r="BU24" s="627"/>
      <c r="BV24" s="627"/>
      <c r="BW24" s="627"/>
      <c r="BX24" s="627"/>
      <c r="BY24" s="627"/>
      <c r="BZ24" s="627"/>
      <c r="CA24" s="627"/>
      <c r="CB24" s="631"/>
      <c r="CD24" s="609" t="s">
        <v>292</v>
      </c>
      <c r="CE24" s="610"/>
      <c r="CF24" s="610"/>
      <c r="CG24" s="610"/>
      <c r="CH24" s="610"/>
      <c r="CI24" s="610"/>
      <c r="CJ24" s="610"/>
      <c r="CK24" s="610"/>
      <c r="CL24" s="610"/>
      <c r="CM24" s="610"/>
      <c r="CN24" s="610"/>
      <c r="CO24" s="610"/>
      <c r="CP24" s="610"/>
      <c r="CQ24" s="611"/>
      <c r="CR24" s="612">
        <v>201625835</v>
      </c>
      <c r="CS24" s="613"/>
      <c r="CT24" s="613"/>
      <c r="CU24" s="613"/>
      <c r="CV24" s="613"/>
      <c r="CW24" s="613"/>
      <c r="CX24" s="613"/>
      <c r="CY24" s="614"/>
      <c r="CZ24" s="617">
        <v>52.9</v>
      </c>
      <c r="DA24" s="618"/>
      <c r="DB24" s="618"/>
      <c r="DC24" s="634"/>
      <c r="DD24" s="658">
        <v>131482774</v>
      </c>
      <c r="DE24" s="613"/>
      <c r="DF24" s="613"/>
      <c r="DG24" s="613"/>
      <c r="DH24" s="613"/>
      <c r="DI24" s="613"/>
      <c r="DJ24" s="613"/>
      <c r="DK24" s="614"/>
      <c r="DL24" s="658">
        <v>129496701</v>
      </c>
      <c r="DM24" s="613"/>
      <c r="DN24" s="613"/>
      <c r="DO24" s="613"/>
      <c r="DP24" s="613"/>
      <c r="DQ24" s="613"/>
      <c r="DR24" s="613"/>
      <c r="DS24" s="613"/>
      <c r="DT24" s="613"/>
      <c r="DU24" s="613"/>
      <c r="DV24" s="614"/>
      <c r="DW24" s="617">
        <v>57.3</v>
      </c>
      <c r="DX24" s="618"/>
      <c r="DY24" s="618"/>
      <c r="DZ24" s="618"/>
      <c r="EA24" s="618"/>
      <c r="EB24" s="618"/>
      <c r="EC24" s="619"/>
    </row>
    <row r="25" spans="2:133" ht="11.25" customHeight="1" x14ac:dyDescent="0.15">
      <c r="B25" s="620" t="s">
        <v>293</v>
      </c>
      <c r="C25" s="621"/>
      <c r="D25" s="621"/>
      <c r="E25" s="621"/>
      <c r="F25" s="621"/>
      <c r="G25" s="621"/>
      <c r="H25" s="621"/>
      <c r="I25" s="621"/>
      <c r="J25" s="621"/>
      <c r="K25" s="621"/>
      <c r="L25" s="621"/>
      <c r="M25" s="621"/>
      <c r="N25" s="621"/>
      <c r="O25" s="621"/>
      <c r="P25" s="621"/>
      <c r="Q25" s="622"/>
      <c r="R25" s="623">
        <v>219916503</v>
      </c>
      <c r="S25" s="624"/>
      <c r="T25" s="624"/>
      <c r="U25" s="624"/>
      <c r="V25" s="624"/>
      <c r="W25" s="624"/>
      <c r="X25" s="624"/>
      <c r="Y25" s="625"/>
      <c r="Z25" s="626">
        <v>55.5</v>
      </c>
      <c r="AA25" s="626"/>
      <c r="AB25" s="626"/>
      <c r="AC25" s="626"/>
      <c r="AD25" s="627">
        <v>209327580</v>
      </c>
      <c r="AE25" s="627"/>
      <c r="AF25" s="627"/>
      <c r="AG25" s="627"/>
      <c r="AH25" s="627"/>
      <c r="AI25" s="627"/>
      <c r="AJ25" s="627"/>
      <c r="AK25" s="627"/>
      <c r="AL25" s="628">
        <v>99</v>
      </c>
      <c r="AM25" s="629"/>
      <c r="AN25" s="629"/>
      <c r="AO25" s="630"/>
      <c r="AP25" s="620" t="s">
        <v>294</v>
      </c>
      <c r="AQ25" s="639"/>
      <c r="AR25" s="639"/>
      <c r="AS25" s="639"/>
      <c r="AT25" s="639"/>
      <c r="AU25" s="639"/>
      <c r="AV25" s="639"/>
      <c r="AW25" s="639"/>
      <c r="AX25" s="639"/>
      <c r="AY25" s="639"/>
      <c r="AZ25" s="639"/>
      <c r="BA25" s="639"/>
      <c r="BB25" s="639"/>
      <c r="BC25" s="639"/>
      <c r="BD25" s="639"/>
      <c r="BE25" s="639"/>
      <c r="BF25" s="640"/>
      <c r="BG25" s="623" t="s">
        <v>138</v>
      </c>
      <c r="BH25" s="624"/>
      <c r="BI25" s="624"/>
      <c r="BJ25" s="624"/>
      <c r="BK25" s="624"/>
      <c r="BL25" s="624"/>
      <c r="BM25" s="624"/>
      <c r="BN25" s="625"/>
      <c r="BO25" s="626" t="s">
        <v>235</v>
      </c>
      <c r="BP25" s="626"/>
      <c r="BQ25" s="626"/>
      <c r="BR25" s="626"/>
      <c r="BS25" s="627" t="s">
        <v>235</v>
      </c>
      <c r="BT25" s="627"/>
      <c r="BU25" s="627"/>
      <c r="BV25" s="627"/>
      <c r="BW25" s="627"/>
      <c r="BX25" s="627"/>
      <c r="BY25" s="627"/>
      <c r="BZ25" s="627"/>
      <c r="CA25" s="627"/>
      <c r="CB25" s="631"/>
      <c r="CD25" s="620" t="s">
        <v>295</v>
      </c>
      <c r="CE25" s="621"/>
      <c r="CF25" s="621"/>
      <c r="CG25" s="621"/>
      <c r="CH25" s="621"/>
      <c r="CI25" s="621"/>
      <c r="CJ25" s="621"/>
      <c r="CK25" s="621"/>
      <c r="CL25" s="621"/>
      <c r="CM25" s="621"/>
      <c r="CN25" s="621"/>
      <c r="CO25" s="621"/>
      <c r="CP25" s="621"/>
      <c r="CQ25" s="622"/>
      <c r="CR25" s="623">
        <v>79907742</v>
      </c>
      <c r="CS25" s="655"/>
      <c r="CT25" s="655"/>
      <c r="CU25" s="655"/>
      <c r="CV25" s="655"/>
      <c r="CW25" s="655"/>
      <c r="CX25" s="655"/>
      <c r="CY25" s="656"/>
      <c r="CZ25" s="628">
        <v>21</v>
      </c>
      <c r="DA25" s="653"/>
      <c r="DB25" s="653"/>
      <c r="DC25" s="657"/>
      <c r="DD25" s="632">
        <v>69492203</v>
      </c>
      <c r="DE25" s="655"/>
      <c r="DF25" s="655"/>
      <c r="DG25" s="655"/>
      <c r="DH25" s="655"/>
      <c r="DI25" s="655"/>
      <c r="DJ25" s="655"/>
      <c r="DK25" s="656"/>
      <c r="DL25" s="632">
        <v>69038490</v>
      </c>
      <c r="DM25" s="655"/>
      <c r="DN25" s="655"/>
      <c r="DO25" s="655"/>
      <c r="DP25" s="655"/>
      <c r="DQ25" s="655"/>
      <c r="DR25" s="655"/>
      <c r="DS25" s="655"/>
      <c r="DT25" s="655"/>
      <c r="DU25" s="655"/>
      <c r="DV25" s="656"/>
      <c r="DW25" s="628">
        <v>30.5</v>
      </c>
      <c r="DX25" s="653"/>
      <c r="DY25" s="653"/>
      <c r="DZ25" s="653"/>
      <c r="EA25" s="653"/>
      <c r="EB25" s="653"/>
      <c r="EC25" s="654"/>
    </row>
    <row r="26" spans="2:133" ht="11.25" customHeight="1" x14ac:dyDescent="0.15">
      <c r="B26" s="620" t="s">
        <v>296</v>
      </c>
      <c r="C26" s="621"/>
      <c r="D26" s="621"/>
      <c r="E26" s="621"/>
      <c r="F26" s="621"/>
      <c r="G26" s="621"/>
      <c r="H26" s="621"/>
      <c r="I26" s="621"/>
      <c r="J26" s="621"/>
      <c r="K26" s="621"/>
      <c r="L26" s="621"/>
      <c r="M26" s="621"/>
      <c r="N26" s="621"/>
      <c r="O26" s="621"/>
      <c r="P26" s="621"/>
      <c r="Q26" s="622"/>
      <c r="R26" s="623">
        <v>394593</v>
      </c>
      <c r="S26" s="624"/>
      <c r="T26" s="624"/>
      <c r="U26" s="624"/>
      <c r="V26" s="624"/>
      <c r="W26" s="624"/>
      <c r="X26" s="624"/>
      <c r="Y26" s="625"/>
      <c r="Z26" s="626">
        <v>0.1</v>
      </c>
      <c r="AA26" s="626"/>
      <c r="AB26" s="626"/>
      <c r="AC26" s="626"/>
      <c r="AD26" s="627">
        <v>394593</v>
      </c>
      <c r="AE26" s="627"/>
      <c r="AF26" s="627"/>
      <c r="AG26" s="627"/>
      <c r="AH26" s="627"/>
      <c r="AI26" s="627"/>
      <c r="AJ26" s="627"/>
      <c r="AK26" s="627"/>
      <c r="AL26" s="628">
        <v>0.2</v>
      </c>
      <c r="AM26" s="629"/>
      <c r="AN26" s="629"/>
      <c r="AO26" s="630"/>
      <c r="AP26" s="620" t="s">
        <v>297</v>
      </c>
      <c r="AQ26" s="639"/>
      <c r="AR26" s="639"/>
      <c r="AS26" s="639"/>
      <c r="AT26" s="639"/>
      <c r="AU26" s="639"/>
      <c r="AV26" s="639"/>
      <c r="AW26" s="639"/>
      <c r="AX26" s="639"/>
      <c r="AY26" s="639"/>
      <c r="AZ26" s="639"/>
      <c r="BA26" s="639"/>
      <c r="BB26" s="639"/>
      <c r="BC26" s="639"/>
      <c r="BD26" s="639"/>
      <c r="BE26" s="639"/>
      <c r="BF26" s="640"/>
      <c r="BG26" s="623" t="s">
        <v>138</v>
      </c>
      <c r="BH26" s="624"/>
      <c r="BI26" s="624"/>
      <c r="BJ26" s="624"/>
      <c r="BK26" s="624"/>
      <c r="BL26" s="624"/>
      <c r="BM26" s="624"/>
      <c r="BN26" s="625"/>
      <c r="BO26" s="626" t="s">
        <v>235</v>
      </c>
      <c r="BP26" s="626"/>
      <c r="BQ26" s="626"/>
      <c r="BR26" s="626"/>
      <c r="BS26" s="627" t="s">
        <v>138</v>
      </c>
      <c r="BT26" s="627"/>
      <c r="BU26" s="627"/>
      <c r="BV26" s="627"/>
      <c r="BW26" s="627"/>
      <c r="BX26" s="627"/>
      <c r="BY26" s="627"/>
      <c r="BZ26" s="627"/>
      <c r="CA26" s="627"/>
      <c r="CB26" s="631"/>
      <c r="CD26" s="620" t="s">
        <v>298</v>
      </c>
      <c r="CE26" s="621"/>
      <c r="CF26" s="621"/>
      <c r="CG26" s="621"/>
      <c r="CH26" s="621"/>
      <c r="CI26" s="621"/>
      <c r="CJ26" s="621"/>
      <c r="CK26" s="621"/>
      <c r="CL26" s="621"/>
      <c r="CM26" s="621"/>
      <c r="CN26" s="621"/>
      <c r="CO26" s="621"/>
      <c r="CP26" s="621"/>
      <c r="CQ26" s="622"/>
      <c r="CR26" s="623">
        <v>55598244</v>
      </c>
      <c r="CS26" s="624"/>
      <c r="CT26" s="624"/>
      <c r="CU26" s="624"/>
      <c r="CV26" s="624"/>
      <c r="CW26" s="624"/>
      <c r="CX26" s="624"/>
      <c r="CY26" s="625"/>
      <c r="CZ26" s="628">
        <v>14.6</v>
      </c>
      <c r="DA26" s="653"/>
      <c r="DB26" s="653"/>
      <c r="DC26" s="657"/>
      <c r="DD26" s="632">
        <v>46016241</v>
      </c>
      <c r="DE26" s="624"/>
      <c r="DF26" s="624"/>
      <c r="DG26" s="624"/>
      <c r="DH26" s="624"/>
      <c r="DI26" s="624"/>
      <c r="DJ26" s="624"/>
      <c r="DK26" s="625"/>
      <c r="DL26" s="632" t="s">
        <v>138</v>
      </c>
      <c r="DM26" s="624"/>
      <c r="DN26" s="624"/>
      <c r="DO26" s="624"/>
      <c r="DP26" s="624"/>
      <c r="DQ26" s="624"/>
      <c r="DR26" s="624"/>
      <c r="DS26" s="624"/>
      <c r="DT26" s="624"/>
      <c r="DU26" s="624"/>
      <c r="DV26" s="625"/>
      <c r="DW26" s="628" t="s">
        <v>235</v>
      </c>
      <c r="DX26" s="653"/>
      <c r="DY26" s="653"/>
      <c r="DZ26" s="653"/>
      <c r="EA26" s="653"/>
      <c r="EB26" s="653"/>
      <c r="EC26" s="654"/>
    </row>
    <row r="27" spans="2:133" ht="11.25" customHeight="1" x14ac:dyDescent="0.15">
      <c r="B27" s="620" t="s">
        <v>299</v>
      </c>
      <c r="C27" s="621"/>
      <c r="D27" s="621"/>
      <c r="E27" s="621"/>
      <c r="F27" s="621"/>
      <c r="G27" s="621"/>
      <c r="H27" s="621"/>
      <c r="I27" s="621"/>
      <c r="J27" s="621"/>
      <c r="K27" s="621"/>
      <c r="L27" s="621"/>
      <c r="M27" s="621"/>
      <c r="N27" s="621"/>
      <c r="O27" s="621"/>
      <c r="P27" s="621"/>
      <c r="Q27" s="622"/>
      <c r="R27" s="623">
        <v>1051019</v>
      </c>
      <c r="S27" s="624"/>
      <c r="T27" s="624"/>
      <c r="U27" s="624"/>
      <c r="V27" s="624"/>
      <c r="W27" s="624"/>
      <c r="X27" s="624"/>
      <c r="Y27" s="625"/>
      <c r="Z27" s="626">
        <v>0.3</v>
      </c>
      <c r="AA27" s="626"/>
      <c r="AB27" s="626"/>
      <c r="AC27" s="626"/>
      <c r="AD27" s="627" t="s">
        <v>138</v>
      </c>
      <c r="AE27" s="627"/>
      <c r="AF27" s="627"/>
      <c r="AG27" s="627"/>
      <c r="AH27" s="627"/>
      <c r="AI27" s="627"/>
      <c r="AJ27" s="627"/>
      <c r="AK27" s="627"/>
      <c r="AL27" s="628" t="s">
        <v>235</v>
      </c>
      <c r="AM27" s="629"/>
      <c r="AN27" s="629"/>
      <c r="AO27" s="630"/>
      <c r="AP27" s="620" t="s">
        <v>300</v>
      </c>
      <c r="AQ27" s="621"/>
      <c r="AR27" s="621"/>
      <c r="AS27" s="621"/>
      <c r="AT27" s="621"/>
      <c r="AU27" s="621"/>
      <c r="AV27" s="621"/>
      <c r="AW27" s="621"/>
      <c r="AX27" s="621"/>
      <c r="AY27" s="621"/>
      <c r="AZ27" s="621"/>
      <c r="BA27" s="621"/>
      <c r="BB27" s="621"/>
      <c r="BC27" s="621"/>
      <c r="BD27" s="621"/>
      <c r="BE27" s="621"/>
      <c r="BF27" s="622"/>
      <c r="BG27" s="623">
        <v>150582086</v>
      </c>
      <c r="BH27" s="624"/>
      <c r="BI27" s="624"/>
      <c r="BJ27" s="624"/>
      <c r="BK27" s="624"/>
      <c r="BL27" s="624"/>
      <c r="BM27" s="624"/>
      <c r="BN27" s="625"/>
      <c r="BO27" s="626">
        <v>100</v>
      </c>
      <c r="BP27" s="626"/>
      <c r="BQ27" s="626"/>
      <c r="BR27" s="626"/>
      <c r="BS27" s="627" t="s">
        <v>235</v>
      </c>
      <c r="BT27" s="627"/>
      <c r="BU27" s="627"/>
      <c r="BV27" s="627"/>
      <c r="BW27" s="627"/>
      <c r="BX27" s="627"/>
      <c r="BY27" s="627"/>
      <c r="BZ27" s="627"/>
      <c r="CA27" s="627"/>
      <c r="CB27" s="631"/>
      <c r="CD27" s="620" t="s">
        <v>301</v>
      </c>
      <c r="CE27" s="621"/>
      <c r="CF27" s="621"/>
      <c r="CG27" s="621"/>
      <c r="CH27" s="621"/>
      <c r="CI27" s="621"/>
      <c r="CJ27" s="621"/>
      <c r="CK27" s="621"/>
      <c r="CL27" s="621"/>
      <c r="CM27" s="621"/>
      <c r="CN27" s="621"/>
      <c r="CO27" s="621"/>
      <c r="CP27" s="621"/>
      <c r="CQ27" s="622"/>
      <c r="CR27" s="623">
        <v>86402076</v>
      </c>
      <c r="CS27" s="655"/>
      <c r="CT27" s="655"/>
      <c r="CU27" s="655"/>
      <c r="CV27" s="655"/>
      <c r="CW27" s="655"/>
      <c r="CX27" s="655"/>
      <c r="CY27" s="656"/>
      <c r="CZ27" s="628">
        <v>22.7</v>
      </c>
      <c r="DA27" s="653"/>
      <c r="DB27" s="653"/>
      <c r="DC27" s="657"/>
      <c r="DD27" s="632">
        <v>27154223</v>
      </c>
      <c r="DE27" s="655"/>
      <c r="DF27" s="655"/>
      <c r="DG27" s="655"/>
      <c r="DH27" s="655"/>
      <c r="DI27" s="655"/>
      <c r="DJ27" s="655"/>
      <c r="DK27" s="656"/>
      <c r="DL27" s="632">
        <v>25636580</v>
      </c>
      <c r="DM27" s="655"/>
      <c r="DN27" s="655"/>
      <c r="DO27" s="655"/>
      <c r="DP27" s="655"/>
      <c r="DQ27" s="655"/>
      <c r="DR27" s="655"/>
      <c r="DS27" s="655"/>
      <c r="DT27" s="655"/>
      <c r="DU27" s="655"/>
      <c r="DV27" s="656"/>
      <c r="DW27" s="628">
        <v>11.3</v>
      </c>
      <c r="DX27" s="653"/>
      <c r="DY27" s="653"/>
      <c r="DZ27" s="653"/>
      <c r="EA27" s="653"/>
      <c r="EB27" s="653"/>
      <c r="EC27" s="654"/>
    </row>
    <row r="28" spans="2:133" ht="11.25" customHeight="1" x14ac:dyDescent="0.15">
      <c r="B28" s="620" t="s">
        <v>302</v>
      </c>
      <c r="C28" s="621"/>
      <c r="D28" s="621"/>
      <c r="E28" s="621"/>
      <c r="F28" s="621"/>
      <c r="G28" s="621"/>
      <c r="H28" s="621"/>
      <c r="I28" s="621"/>
      <c r="J28" s="621"/>
      <c r="K28" s="621"/>
      <c r="L28" s="621"/>
      <c r="M28" s="621"/>
      <c r="N28" s="621"/>
      <c r="O28" s="621"/>
      <c r="P28" s="621"/>
      <c r="Q28" s="622"/>
      <c r="R28" s="623">
        <v>2607133</v>
      </c>
      <c r="S28" s="624"/>
      <c r="T28" s="624"/>
      <c r="U28" s="624"/>
      <c r="V28" s="624"/>
      <c r="W28" s="624"/>
      <c r="X28" s="624"/>
      <c r="Y28" s="625"/>
      <c r="Z28" s="626">
        <v>0.7</v>
      </c>
      <c r="AA28" s="626"/>
      <c r="AB28" s="626"/>
      <c r="AC28" s="626"/>
      <c r="AD28" s="627">
        <v>571563</v>
      </c>
      <c r="AE28" s="627"/>
      <c r="AF28" s="627"/>
      <c r="AG28" s="627"/>
      <c r="AH28" s="627"/>
      <c r="AI28" s="627"/>
      <c r="AJ28" s="627"/>
      <c r="AK28" s="627"/>
      <c r="AL28" s="628">
        <v>0.3</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303</v>
      </c>
      <c r="CE28" s="621"/>
      <c r="CF28" s="621"/>
      <c r="CG28" s="621"/>
      <c r="CH28" s="621"/>
      <c r="CI28" s="621"/>
      <c r="CJ28" s="621"/>
      <c r="CK28" s="621"/>
      <c r="CL28" s="621"/>
      <c r="CM28" s="621"/>
      <c r="CN28" s="621"/>
      <c r="CO28" s="621"/>
      <c r="CP28" s="621"/>
      <c r="CQ28" s="622"/>
      <c r="CR28" s="623">
        <v>35316017</v>
      </c>
      <c r="CS28" s="624"/>
      <c r="CT28" s="624"/>
      <c r="CU28" s="624"/>
      <c r="CV28" s="624"/>
      <c r="CW28" s="624"/>
      <c r="CX28" s="624"/>
      <c r="CY28" s="625"/>
      <c r="CZ28" s="628">
        <v>9.3000000000000007</v>
      </c>
      <c r="DA28" s="653"/>
      <c r="DB28" s="653"/>
      <c r="DC28" s="657"/>
      <c r="DD28" s="632">
        <v>34836348</v>
      </c>
      <c r="DE28" s="624"/>
      <c r="DF28" s="624"/>
      <c r="DG28" s="624"/>
      <c r="DH28" s="624"/>
      <c r="DI28" s="624"/>
      <c r="DJ28" s="624"/>
      <c r="DK28" s="625"/>
      <c r="DL28" s="632">
        <v>34821631</v>
      </c>
      <c r="DM28" s="624"/>
      <c r="DN28" s="624"/>
      <c r="DO28" s="624"/>
      <c r="DP28" s="624"/>
      <c r="DQ28" s="624"/>
      <c r="DR28" s="624"/>
      <c r="DS28" s="624"/>
      <c r="DT28" s="624"/>
      <c r="DU28" s="624"/>
      <c r="DV28" s="625"/>
      <c r="DW28" s="628">
        <v>15.4</v>
      </c>
      <c r="DX28" s="653"/>
      <c r="DY28" s="653"/>
      <c r="DZ28" s="653"/>
      <c r="EA28" s="653"/>
      <c r="EB28" s="653"/>
      <c r="EC28" s="654"/>
    </row>
    <row r="29" spans="2:133" ht="11.25" customHeight="1" x14ac:dyDescent="0.15">
      <c r="B29" s="620" t="s">
        <v>304</v>
      </c>
      <c r="C29" s="621"/>
      <c r="D29" s="621"/>
      <c r="E29" s="621"/>
      <c r="F29" s="621"/>
      <c r="G29" s="621"/>
      <c r="H29" s="621"/>
      <c r="I29" s="621"/>
      <c r="J29" s="621"/>
      <c r="K29" s="621"/>
      <c r="L29" s="621"/>
      <c r="M29" s="621"/>
      <c r="N29" s="621"/>
      <c r="O29" s="621"/>
      <c r="P29" s="621"/>
      <c r="Q29" s="622"/>
      <c r="R29" s="623">
        <v>1599608</v>
      </c>
      <c r="S29" s="624"/>
      <c r="T29" s="624"/>
      <c r="U29" s="624"/>
      <c r="V29" s="624"/>
      <c r="W29" s="624"/>
      <c r="X29" s="624"/>
      <c r="Y29" s="625"/>
      <c r="Z29" s="626">
        <v>0.4</v>
      </c>
      <c r="AA29" s="626"/>
      <c r="AB29" s="626"/>
      <c r="AC29" s="626"/>
      <c r="AD29" s="627">
        <v>17374</v>
      </c>
      <c r="AE29" s="627"/>
      <c r="AF29" s="627"/>
      <c r="AG29" s="627"/>
      <c r="AH29" s="627"/>
      <c r="AI29" s="627"/>
      <c r="AJ29" s="627"/>
      <c r="AK29" s="627"/>
      <c r="AL29" s="628">
        <v>0</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59" t="s">
        <v>305</v>
      </c>
      <c r="CE29" s="660"/>
      <c r="CF29" s="620" t="s">
        <v>306</v>
      </c>
      <c r="CG29" s="621"/>
      <c r="CH29" s="621"/>
      <c r="CI29" s="621"/>
      <c r="CJ29" s="621"/>
      <c r="CK29" s="621"/>
      <c r="CL29" s="621"/>
      <c r="CM29" s="621"/>
      <c r="CN29" s="621"/>
      <c r="CO29" s="621"/>
      <c r="CP29" s="621"/>
      <c r="CQ29" s="622"/>
      <c r="CR29" s="623">
        <v>35316017</v>
      </c>
      <c r="CS29" s="655"/>
      <c r="CT29" s="655"/>
      <c r="CU29" s="655"/>
      <c r="CV29" s="655"/>
      <c r="CW29" s="655"/>
      <c r="CX29" s="655"/>
      <c r="CY29" s="656"/>
      <c r="CZ29" s="628">
        <v>9.3000000000000007</v>
      </c>
      <c r="DA29" s="653"/>
      <c r="DB29" s="653"/>
      <c r="DC29" s="657"/>
      <c r="DD29" s="632">
        <v>34836348</v>
      </c>
      <c r="DE29" s="655"/>
      <c r="DF29" s="655"/>
      <c r="DG29" s="655"/>
      <c r="DH29" s="655"/>
      <c r="DI29" s="655"/>
      <c r="DJ29" s="655"/>
      <c r="DK29" s="656"/>
      <c r="DL29" s="632">
        <v>34821631</v>
      </c>
      <c r="DM29" s="655"/>
      <c r="DN29" s="655"/>
      <c r="DO29" s="655"/>
      <c r="DP29" s="655"/>
      <c r="DQ29" s="655"/>
      <c r="DR29" s="655"/>
      <c r="DS29" s="655"/>
      <c r="DT29" s="655"/>
      <c r="DU29" s="655"/>
      <c r="DV29" s="656"/>
      <c r="DW29" s="628">
        <v>15.4</v>
      </c>
      <c r="DX29" s="653"/>
      <c r="DY29" s="653"/>
      <c r="DZ29" s="653"/>
      <c r="EA29" s="653"/>
      <c r="EB29" s="653"/>
      <c r="EC29" s="654"/>
    </row>
    <row r="30" spans="2:133" ht="11.25" customHeight="1" x14ac:dyDescent="0.15">
      <c r="B30" s="620" t="s">
        <v>307</v>
      </c>
      <c r="C30" s="621"/>
      <c r="D30" s="621"/>
      <c r="E30" s="621"/>
      <c r="F30" s="621"/>
      <c r="G30" s="621"/>
      <c r="H30" s="621"/>
      <c r="I30" s="621"/>
      <c r="J30" s="621"/>
      <c r="K30" s="621"/>
      <c r="L30" s="621"/>
      <c r="M30" s="621"/>
      <c r="N30" s="621"/>
      <c r="O30" s="621"/>
      <c r="P30" s="621"/>
      <c r="Q30" s="622"/>
      <c r="R30" s="623">
        <v>82774586</v>
      </c>
      <c r="S30" s="624"/>
      <c r="T30" s="624"/>
      <c r="U30" s="624"/>
      <c r="V30" s="624"/>
      <c r="W30" s="624"/>
      <c r="X30" s="624"/>
      <c r="Y30" s="625"/>
      <c r="Z30" s="626">
        <v>20.9</v>
      </c>
      <c r="AA30" s="626"/>
      <c r="AB30" s="626"/>
      <c r="AC30" s="626"/>
      <c r="AD30" s="627" t="s">
        <v>138</v>
      </c>
      <c r="AE30" s="627"/>
      <c r="AF30" s="627"/>
      <c r="AG30" s="627"/>
      <c r="AH30" s="627"/>
      <c r="AI30" s="627"/>
      <c r="AJ30" s="627"/>
      <c r="AK30" s="627"/>
      <c r="AL30" s="628" t="s">
        <v>138</v>
      </c>
      <c r="AM30" s="629"/>
      <c r="AN30" s="629"/>
      <c r="AO30" s="630"/>
      <c r="AP30" s="605" t="s">
        <v>223</v>
      </c>
      <c r="AQ30" s="606"/>
      <c r="AR30" s="606"/>
      <c r="AS30" s="606"/>
      <c r="AT30" s="606"/>
      <c r="AU30" s="606"/>
      <c r="AV30" s="606"/>
      <c r="AW30" s="606"/>
      <c r="AX30" s="606"/>
      <c r="AY30" s="606"/>
      <c r="AZ30" s="606"/>
      <c r="BA30" s="606"/>
      <c r="BB30" s="606"/>
      <c r="BC30" s="606"/>
      <c r="BD30" s="606"/>
      <c r="BE30" s="606"/>
      <c r="BF30" s="607"/>
      <c r="BG30" s="605" t="s">
        <v>308</v>
      </c>
      <c r="BH30" s="665"/>
      <c r="BI30" s="665"/>
      <c r="BJ30" s="665"/>
      <c r="BK30" s="665"/>
      <c r="BL30" s="665"/>
      <c r="BM30" s="665"/>
      <c r="BN30" s="665"/>
      <c r="BO30" s="665"/>
      <c r="BP30" s="665"/>
      <c r="BQ30" s="666"/>
      <c r="BR30" s="605" t="s">
        <v>309</v>
      </c>
      <c r="BS30" s="665"/>
      <c r="BT30" s="665"/>
      <c r="BU30" s="665"/>
      <c r="BV30" s="665"/>
      <c r="BW30" s="665"/>
      <c r="BX30" s="665"/>
      <c r="BY30" s="665"/>
      <c r="BZ30" s="665"/>
      <c r="CA30" s="665"/>
      <c r="CB30" s="666"/>
      <c r="CD30" s="661"/>
      <c r="CE30" s="662"/>
      <c r="CF30" s="620" t="s">
        <v>310</v>
      </c>
      <c r="CG30" s="621"/>
      <c r="CH30" s="621"/>
      <c r="CI30" s="621"/>
      <c r="CJ30" s="621"/>
      <c r="CK30" s="621"/>
      <c r="CL30" s="621"/>
      <c r="CM30" s="621"/>
      <c r="CN30" s="621"/>
      <c r="CO30" s="621"/>
      <c r="CP30" s="621"/>
      <c r="CQ30" s="622"/>
      <c r="CR30" s="623">
        <v>34594122</v>
      </c>
      <c r="CS30" s="624"/>
      <c r="CT30" s="624"/>
      <c r="CU30" s="624"/>
      <c r="CV30" s="624"/>
      <c r="CW30" s="624"/>
      <c r="CX30" s="624"/>
      <c r="CY30" s="625"/>
      <c r="CZ30" s="628">
        <v>9.1</v>
      </c>
      <c r="DA30" s="653"/>
      <c r="DB30" s="653"/>
      <c r="DC30" s="657"/>
      <c r="DD30" s="632">
        <v>34130908</v>
      </c>
      <c r="DE30" s="624"/>
      <c r="DF30" s="624"/>
      <c r="DG30" s="624"/>
      <c r="DH30" s="624"/>
      <c r="DI30" s="624"/>
      <c r="DJ30" s="624"/>
      <c r="DK30" s="625"/>
      <c r="DL30" s="632">
        <v>34116303</v>
      </c>
      <c r="DM30" s="624"/>
      <c r="DN30" s="624"/>
      <c r="DO30" s="624"/>
      <c r="DP30" s="624"/>
      <c r="DQ30" s="624"/>
      <c r="DR30" s="624"/>
      <c r="DS30" s="624"/>
      <c r="DT30" s="624"/>
      <c r="DU30" s="624"/>
      <c r="DV30" s="625"/>
      <c r="DW30" s="628">
        <v>15.1</v>
      </c>
      <c r="DX30" s="653"/>
      <c r="DY30" s="653"/>
      <c r="DZ30" s="653"/>
      <c r="EA30" s="653"/>
      <c r="EB30" s="653"/>
      <c r="EC30" s="654"/>
    </row>
    <row r="31" spans="2:133" ht="11.25" customHeight="1" x14ac:dyDescent="0.15">
      <c r="B31" s="636" t="s">
        <v>311</v>
      </c>
      <c r="C31" s="637"/>
      <c r="D31" s="637"/>
      <c r="E31" s="637"/>
      <c r="F31" s="637"/>
      <c r="G31" s="637"/>
      <c r="H31" s="637"/>
      <c r="I31" s="637"/>
      <c r="J31" s="637"/>
      <c r="K31" s="637"/>
      <c r="L31" s="637"/>
      <c r="M31" s="637"/>
      <c r="N31" s="637"/>
      <c r="O31" s="637"/>
      <c r="P31" s="637"/>
      <c r="Q31" s="638"/>
      <c r="R31" s="623">
        <v>342277</v>
      </c>
      <c r="S31" s="624"/>
      <c r="T31" s="624"/>
      <c r="U31" s="624"/>
      <c r="V31" s="624"/>
      <c r="W31" s="624"/>
      <c r="X31" s="624"/>
      <c r="Y31" s="625"/>
      <c r="Z31" s="626">
        <v>0.1</v>
      </c>
      <c r="AA31" s="626"/>
      <c r="AB31" s="626"/>
      <c r="AC31" s="626"/>
      <c r="AD31" s="627">
        <v>342277</v>
      </c>
      <c r="AE31" s="627"/>
      <c r="AF31" s="627"/>
      <c r="AG31" s="627"/>
      <c r="AH31" s="627"/>
      <c r="AI31" s="627"/>
      <c r="AJ31" s="627"/>
      <c r="AK31" s="627"/>
      <c r="AL31" s="628">
        <v>0.2</v>
      </c>
      <c r="AM31" s="629"/>
      <c r="AN31" s="629"/>
      <c r="AO31" s="630"/>
      <c r="AP31" s="669" t="s">
        <v>312</v>
      </c>
      <c r="AQ31" s="670"/>
      <c r="AR31" s="670"/>
      <c r="AS31" s="670"/>
      <c r="AT31" s="675" t="s">
        <v>313</v>
      </c>
      <c r="AU31" s="218"/>
      <c r="AV31" s="218"/>
      <c r="AW31" s="218"/>
      <c r="AX31" s="609" t="s">
        <v>187</v>
      </c>
      <c r="AY31" s="610"/>
      <c r="AZ31" s="610"/>
      <c r="BA31" s="610"/>
      <c r="BB31" s="610"/>
      <c r="BC31" s="610"/>
      <c r="BD31" s="610"/>
      <c r="BE31" s="610"/>
      <c r="BF31" s="611"/>
      <c r="BG31" s="679">
        <v>99.5</v>
      </c>
      <c r="BH31" s="667"/>
      <c r="BI31" s="667"/>
      <c r="BJ31" s="667"/>
      <c r="BK31" s="667"/>
      <c r="BL31" s="667"/>
      <c r="BM31" s="618">
        <v>98.7</v>
      </c>
      <c r="BN31" s="667"/>
      <c r="BO31" s="667"/>
      <c r="BP31" s="667"/>
      <c r="BQ31" s="668"/>
      <c r="BR31" s="679">
        <v>99.5</v>
      </c>
      <c r="BS31" s="667"/>
      <c r="BT31" s="667"/>
      <c r="BU31" s="667"/>
      <c r="BV31" s="667"/>
      <c r="BW31" s="667"/>
      <c r="BX31" s="618">
        <v>98.5</v>
      </c>
      <c r="BY31" s="667"/>
      <c r="BZ31" s="667"/>
      <c r="CA31" s="667"/>
      <c r="CB31" s="668"/>
      <c r="CD31" s="661"/>
      <c r="CE31" s="662"/>
      <c r="CF31" s="620" t="s">
        <v>314</v>
      </c>
      <c r="CG31" s="621"/>
      <c r="CH31" s="621"/>
      <c r="CI31" s="621"/>
      <c r="CJ31" s="621"/>
      <c r="CK31" s="621"/>
      <c r="CL31" s="621"/>
      <c r="CM31" s="621"/>
      <c r="CN31" s="621"/>
      <c r="CO31" s="621"/>
      <c r="CP31" s="621"/>
      <c r="CQ31" s="622"/>
      <c r="CR31" s="623">
        <v>721895</v>
      </c>
      <c r="CS31" s="655"/>
      <c r="CT31" s="655"/>
      <c r="CU31" s="655"/>
      <c r="CV31" s="655"/>
      <c r="CW31" s="655"/>
      <c r="CX31" s="655"/>
      <c r="CY31" s="656"/>
      <c r="CZ31" s="628">
        <v>0.2</v>
      </c>
      <c r="DA31" s="653"/>
      <c r="DB31" s="653"/>
      <c r="DC31" s="657"/>
      <c r="DD31" s="632">
        <v>705440</v>
      </c>
      <c r="DE31" s="655"/>
      <c r="DF31" s="655"/>
      <c r="DG31" s="655"/>
      <c r="DH31" s="655"/>
      <c r="DI31" s="655"/>
      <c r="DJ31" s="655"/>
      <c r="DK31" s="656"/>
      <c r="DL31" s="632">
        <v>705328</v>
      </c>
      <c r="DM31" s="655"/>
      <c r="DN31" s="655"/>
      <c r="DO31" s="655"/>
      <c r="DP31" s="655"/>
      <c r="DQ31" s="655"/>
      <c r="DR31" s="655"/>
      <c r="DS31" s="655"/>
      <c r="DT31" s="655"/>
      <c r="DU31" s="655"/>
      <c r="DV31" s="656"/>
      <c r="DW31" s="628">
        <v>0.3</v>
      </c>
      <c r="DX31" s="653"/>
      <c r="DY31" s="653"/>
      <c r="DZ31" s="653"/>
      <c r="EA31" s="653"/>
      <c r="EB31" s="653"/>
      <c r="EC31" s="654"/>
    </row>
    <row r="32" spans="2:133" ht="11.25" customHeight="1" x14ac:dyDescent="0.15">
      <c r="B32" s="620" t="s">
        <v>315</v>
      </c>
      <c r="C32" s="621"/>
      <c r="D32" s="621"/>
      <c r="E32" s="621"/>
      <c r="F32" s="621"/>
      <c r="G32" s="621"/>
      <c r="H32" s="621"/>
      <c r="I32" s="621"/>
      <c r="J32" s="621"/>
      <c r="K32" s="621"/>
      <c r="L32" s="621"/>
      <c r="M32" s="621"/>
      <c r="N32" s="621"/>
      <c r="O32" s="621"/>
      <c r="P32" s="621"/>
      <c r="Q32" s="622"/>
      <c r="R32" s="623">
        <v>20132122</v>
      </c>
      <c r="S32" s="624"/>
      <c r="T32" s="624"/>
      <c r="U32" s="624"/>
      <c r="V32" s="624"/>
      <c r="W32" s="624"/>
      <c r="X32" s="624"/>
      <c r="Y32" s="625"/>
      <c r="Z32" s="626">
        <v>5.0999999999999996</v>
      </c>
      <c r="AA32" s="626"/>
      <c r="AB32" s="626"/>
      <c r="AC32" s="626"/>
      <c r="AD32" s="627" t="s">
        <v>235</v>
      </c>
      <c r="AE32" s="627"/>
      <c r="AF32" s="627"/>
      <c r="AG32" s="627"/>
      <c r="AH32" s="627"/>
      <c r="AI32" s="627"/>
      <c r="AJ32" s="627"/>
      <c r="AK32" s="627"/>
      <c r="AL32" s="628" t="s">
        <v>138</v>
      </c>
      <c r="AM32" s="629"/>
      <c r="AN32" s="629"/>
      <c r="AO32" s="630"/>
      <c r="AP32" s="671"/>
      <c r="AQ32" s="672"/>
      <c r="AR32" s="672"/>
      <c r="AS32" s="672"/>
      <c r="AT32" s="676"/>
      <c r="AU32" s="214" t="s">
        <v>316</v>
      </c>
      <c r="AX32" s="620" t="s">
        <v>317</v>
      </c>
      <c r="AY32" s="621"/>
      <c r="AZ32" s="621"/>
      <c r="BA32" s="621"/>
      <c r="BB32" s="621"/>
      <c r="BC32" s="621"/>
      <c r="BD32" s="621"/>
      <c r="BE32" s="621"/>
      <c r="BF32" s="622"/>
      <c r="BG32" s="680">
        <v>99.3</v>
      </c>
      <c r="BH32" s="655"/>
      <c r="BI32" s="655"/>
      <c r="BJ32" s="655"/>
      <c r="BK32" s="655"/>
      <c r="BL32" s="655"/>
      <c r="BM32" s="629">
        <v>98.2</v>
      </c>
      <c r="BN32" s="655"/>
      <c r="BO32" s="655"/>
      <c r="BP32" s="655"/>
      <c r="BQ32" s="678"/>
      <c r="BR32" s="680">
        <v>99.3</v>
      </c>
      <c r="BS32" s="655"/>
      <c r="BT32" s="655"/>
      <c r="BU32" s="655"/>
      <c r="BV32" s="655"/>
      <c r="BW32" s="655"/>
      <c r="BX32" s="629">
        <v>97.9</v>
      </c>
      <c r="BY32" s="655"/>
      <c r="BZ32" s="655"/>
      <c r="CA32" s="655"/>
      <c r="CB32" s="678"/>
      <c r="CD32" s="663"/>
      <c r="CE32" s="664"/>
      <c r="CF32" s="620" t="s">
        <v>318</v>
      </c>
      <c r="CG32" s="621"/>
      <c r="CH32" s="621"/>
      <c r="CI32" s="621"/>
      <c r="CJ32" s="621"/>
      <c r="CK32" s="621"/>
      <c r="CL32" s="621"/>
      <c r="CM32" s="621"/>
      <c r="CN32" s="621"/>
      <c r="CO32" s="621"/>
      <c r="CP32" s="621"/>
      <c r="CQ32" s="622"/>
      <c r="CR32" s="623" t="s">
        <v>235</v>
      </c>
      <c r="CS32" s="624"/>
      <c r="CT32" s="624"/>
      <c r="CU32" s="624"/>
      <c r="CV32" s="624"/>
      <c r="CW32" s="624"/>
      <c r="CX32" s="624"/>
      <c r="CY32" s="625"/>
      <c r="CZ32" s="628" t="s">
        <v>138</v>
      </c>
      <c r="DA32" s="653"/>
      <c r="DB32" s="653"/>
      <c r="DC32" s="657"/>
      <c r="DD32" s="632" t="s">
        <v>138</v>
      </c>
      <c r="DE32" s="624"/>
      <c r="DF32" s="624"/>
      <c r="DG32" s="624"/>
      <c r="DH32" s="624"/>
      <c r="DI32" s="624"/>
      <c r="DJ32" s="624"/>
      <c r="DK32" s="625"/>
      <c r="DL32" s="632" t="s">
        <v>235</v>
      </c>
      <c r="DM32" s="624"/>
      <c r="DN32" s="624"/>
      <c r="DO32" s="624"/>
      <c r="DP32" s="624"/>
      <c r="DQ32" s="624"/>
      <c r="DR32" s="624"/>
      <c r="DS32" s="624"/>
      <c r="DT32" s="624"/>
      <c r="DU32" s="624"/>
      <c r="DV32" s="625"/>
      <c r="DW32" s="628" t="s">
        <v>138</v>
      </c>
      <c r="DX32" s="653"/>
      <c r="DY32" s="653"/>
      <c r="DZ32" s="653"/>
      <c r="EA32" s="653"/>
      <c r="EB32" s="653"/>
      <c r="EC32" s="654"/>
    </row>
    <row r="33" spans="2:133" ht="11.25" customHeight="1" x14ac:dyDescent="0.15">
      <c r="B33" s="620" t="s">
        <v>319</v>
      </c>
      <c r="C33" s="621"/>
      <c r="D33" s="621"/>
      <c r="E33" s="621"/>
      <c r="F33" s="621"/>
      <c r="G33" s="621"/>
      <c r="H33" s="621"/>
      <c r="I33" s="621"/>
      <c r="J33" s="621"/>
      <c r="K33" s="621"/>
      <c r="L33" s="621"/>
      <c r="M33" s="621"/>
      <c r="N33" s="621"/>
      <c r="O33" s="621"/>
      <c r="P33" s="621"/>
      <c r="Q33" s="622"/>
      <c r="R33" s="623">
        <v>589661</v>
      </c>
      <c r="S33" s="624"/>
      <c r="T33" s="624"/>
      <c r="U33" s="624"/>
      <c r="V33" s="624"/>
      <c r="W33" s="624"/>
      <c r="X33" s="624"/>
      <c r="Y33" s="625"/>
      <c r="Z33" s="626">
        <v>0.1</v>
      </c>
      <c r="AA33" s="626"/>
      <c r="AB33" s="626"/>
      <c r="AC33" s="626"/>
      <c r="AD33" s="627">
        <v>282495</v>
      </c>
      <c r="AE33" s="627"/>
      <c r="AF33" s="627"/>
      <c r="AG33" s="627"/>
      <c r="AH33" s="627"/>
      <c r="AI33" s="627"/>
      <c r="AJ33" s="627"/>
      <c r="AK33" s="627"/>
      <c r="AL33" s="628">
        <v>0.1</v>
      </c>
      <c r="AM33" s="629"/>
      <c r="AN33" s="629"/>
      <c r="AO33" s="630"/>
      <c r="AP33" s="673"/>
      <c r="AQ33" s="674"/>
      <c r="AR33" s="674"/>
      <c r="AS33" s="674"/>
      <c r="AT33" s="677"/>
      <c r="AU33" s="219"/>
      <c r="AV33" s="219"/>
      <c r="AW33" s="219"/>
      <c r="AX33" s="644" t="s">
        <v>320</v>
      </c>
      <c r="AY33" s="645"/>
      <c r="AZ33" s="645"/>
      <c r="BA33" s="645"/>
      <c r="BB33" s="645"/>
      <c r="BC33" s="645"/>
      <c r="BD33" s="645"/>
      <c r="BE33" s="645"/>
      <c r="BF33" s="646"/>
      <c r="BG33" s="681">
        <v>99.6</v>
      </c>
      <c r="BH33" s="682"/>
      <c r="BI33" s="682"/>
      <c r="BJ33" s="682"/>
      <c r="BK33" s="682"/>
      <c r="BL33" s="682"/>
      <c r="BM33" s="683">
        <v>99.1</v>
      </c>
      <c r="BN33" s="682"/>
      <c r="BO33" s="682"/>
      <c r="BP33" s="682"/>
      <c r="BQ33" s="684"/>
      <c r="BR33" s="681">
        <v>99.6</v>
      </c>
      <c r="BS33" s="682"/>
      <c r="BT33" s="682"/>
      <c r="BU33" s="682"/>
      <c r="BV33" s="682"/>
      <c r="BW33" s="682"/>
      <c r="BX33" s="683">
        <v>99.1</v>
      </c>
      <c r="BY33" s="682"/>
      <c r="BZ33" s="682"/>
      <c r="CA33" s="682"/>
      <c r="CB33" s="684"/>
      <c r="CD33" s="620" t="s">
        <v>321</v>
      </c>
      <c r="CE33" s="621"/>
      <c r="CF33" s="621"/>
      <c r="CG33" s="621"/>
      <c r="CH33" s="621"/>
      <c r="CI33" s="621"/>
      <c r="CJ33" s="621"/>
      <c r="CK33" s="621"/>
      <c r="CL33" s="621"/>
      <c r="CM33" s="621"/>
      <c r="CN33" s="621"/>
      <c r="CO33" s="621"/>
      <c r="CP33" s="621"/>
      <c r="CQ33" s="622"/>
      <c r="CR33" s="623">
        <v>123376488</v>
      </c>
      <c r="CS33" s="655"/>
      <c r="CT33" s="655"/>
      <c r="CU33" s="655"/>
      <c r="CV33" s="655"/>
      <c r="CW33" s="655"/>
      <c r="CX33" s="655"/>
      <c r="CY33" s="656"/>
      <c r="CZ33" s="628">
        <v>32.4</v>
      </c>
      <c r="DA33" s="653"/>
      <c r="DB33" s="653"/>
      <c r="DC33" s="657"/>
      <c r="DD33" s="632">
        <v>98829819</v>
      </c>
      <c r="DE33" s="655"/>
      <c r="DF33" s="655"/>
      <c r="DG33" s="655"/>
      <c r="DH33" s="655"/>
      <c r="DI33" s="655"/>
      <c r="DJ33" s="655"/>
      <c r="DK33" s="656"/>
      <c r="DL33" s="632">
        <v>74079848</v>
      </c>
      <c r="DM33" s="655"/>
      <c r="DN33" s="655"/>
      <c r="DO33" s="655"/>
      <c r="DP33" s="655"/>
      <c r="DQ33" s="655"/>
      <c r="DR33" s="655"/>
      <c r="DS33" s="655"/>
      <c r="DT33" s="655"/>
      <c r="DU33" s="655"/>
      <c r="DV33" s="656"/>
      <c r="DW33" s="628">
        <v>32.799999999999997</v>
      </c>
      <c r="DX33" s="653"/>
      <c r="DY33" s="653"/>
      <c r="DZ33" s="653"/>
      <c r="EA33" s="653"/>
      <c r="EB33" s="653"/>
      <c r="EC33" s="654"/>
    </row>
    <row r="34" spans="2:133" ht="11.25" customHeight="1" x14ac:dyDescent="0.15">
      <c r="B34" s="620" t="s">
        <v>322</v>
      </c>
      <c r="C34" s="621"/>
      <c r="D34" s="621"/>
      <c r="E34" s="621"/>
      <c r="F34" s="621"/>
      <c r="G34" s="621"/>
      <c r="H34" s="621"/>
      <c r="I34" s="621"/>
      <c r="J34" s="621"/>
      <c r="K34" s="621"/>
      <c r="L34" s="621"/>
      <c r="M34" s="621"/>
      <c r="N34" s="621"/>
      <c r="O34" s="621"/>
      <c r="P34" s="621"/>
      <c r="Q34" s="622"/>
      <c r="R34" s="623">
        <v>2540596</v>
      </c>
      <c r="S34" s="624"/>
      <c r="T34" s="624"/>
      <c r="U34" s="624"/>
      <c r="V34" s="624"/>
      <c r="W34" s="624"/>
      <c r="X34" s="624"/>
      <c r="Y34" s="625"/>
      <c r="Z34" s="626">
        <v>0.6</v>
      </c>
      <c r="AA34" s="626"/>
      <c r="AB34" s="626"/>
      <c r="AC34" s="626"/>
      <c r="AD34" s="627" t="s">
        <v>138</v>
      </c>
      <c r="AE34" s="627"/>
      <c r="AF34" s="627"/>
      <c r="AG34" s="627"/>
      <c r="AH34" s="627"/>
      <c r="AI34" s="627"/>
      <c r="AJ34" s="627"/>
      <c r="AK34" s="627"/>
      <c r="AL34" s="628" t="s">
        <v>138</v>
      </c>
      <c r="AM34" s="629"/>
      <c r="AN34" s="629"/>
      <c r="AO34" s="630"/>
      <c r="AP34" s="220"/>
      <c r="AQ34" s="221"/>
      <c r="AS34" s="218"/>
      <c r="AT34" s="218"/>
      <c r="AU34" s="218"/>
      <c r="AV34" s="218"/>
      <c r="AW34" s="218"/>
      <c r="AX34" s="218"/>
      <c r="AY34" s="218"/>
      <c r="AZ34" s="218"/>
      <c r="BA34" s="218"/>
      <c r="BB34" s="218"/>
      <c r="BC34" s="218"/>
      <c r="BD34" s="218"/>
      <c r="BE34" s="218"/>
      <c r="BF34" s="218"/>
      <c r="BG34" s="221"/>
      <c r="BH34" s="221"/>
      <c r="BI34" s="221"/>
      <c r="BJ34" s="221"/>
      <c r="BK34" s="221"/>
      <c r="BL34" s="221"/>
      <c r="BM34" s="221"/>
      <c r="BN34" s="221"/>
      <c r="BO34" s="221"/>
      <c r="BP34" s="221"/>
      <c r="BQ34" s="221"/>
      <c r="BR34" s="221"/>
      <c r="BS34" s="221"/>
      <c r="BT34" s="221"/>
      <c r="BU34" s="221"/>
      <c r="BV34" s="221"/>
      <c r="BW34" s="221"/>
      <c r="BX34" s="221"/>
      <c r="BY34" s="221"/>
      <c r="BZ34" s="221"/>
      <c r="CA34" s="221"/>
      <c r="CB34" s="221"/>
      <c r="CD34" s="620" t="s">
        <v>323</v>
      </c>
      <c r="CE34" s="621"/>
      <c r="CF34" s="621"/>
      <c r="CG34" s="621"/>
      <c r="CH34" s="621"/>
      <c r="CI34" s="621"/>
      <c r="CJ34" s="621"/>
      <c r="CK34" s="621"/>
      <c r="CL34" s="621"/>
      <c r="CM34" s="621"/>
      <c r="CN34" s="621"/>
      <c r="CO34" s="621"/>
      <c r="CP34" s="621"/>
      <c r="CQ34" s="622"/>
      <c r="CR34" s="623">
        <v>56044996</v>
      </c>
      <c r="CS34" s="624"/>
      <c r="CT34" s="624"/>
      <c r="CU34" s="624"/>
      <c r="CV34" s="624"/>
      <c r="CW34" s="624"/>
      <c r="CX34" s="624"/>
      <c r="CY34" s="625"/>
      <c r="CZ34" s="628">
        <v>14.7</v>
      </c>
      <c r="DA34" s="653"/>
      <c r="DB34" s="653"/>
      <c r="DC34" s="657"/>
      <c r="DD34" s="632">
        <v>40959111</v>
      </c>
      <c r="DE34" s="624"/>
      <c r="DF34" s="624"/>
      <c r="DG34" s="624"/>
      <c r="DH34" s="624"/>
      <c r="DI34" s="624"/>
      <c r="DJ34" s="624"/>
      <c r="DK34" s="625"/>
      <c r="DL34" s="632">
        <v>33922750</v>
      </c>
      <c r="DM34" s="624"/>
      <c r="DN34" s="624"/>
      <c r="DO34" s="624"/>
      <c r="DP34" s="624"/>
      <c r="DQ34" s="624"/>
      <c r="DR34" s="624"/>
      <c r="DS34" s="624"/>
      <c r="DT34" s="624"/>
      <c r="DU34" s="624"/>
      <c r="DV34" s="625"/>
      <c r="DW34" s="628">
        <v>15</v>
      </c>
      <c r="DX34" s="653"/>
      <c r="DY34" s="653"/>
      <c r="DZ34" s="653"/>
      <c r="EA34" s="653"/>
      <c r="EB34" s="653"/>
      <c r="EC34" s="654"/>
    </row>
    <row r="35" spans="2:133" ht="11.25" customHeight="1" x14ac:dyDescent="0.15">
      <c r="B35" s="620" t="s">
        <v>324</v>
      </c>
      <c r="C35" s="621"/>
      <c r="D35" s="621"/>
      <c r="E35" s="621"/>
      <c r="F35" s="621"/>
      <c r="G35" s="621"/>
      <c r="H35" s="621"/>
      <c r="I35" s="621"/>
      <c r="J35" s="621"/>
      <c r="K35" s="621"/>
      <c r="L35" s="621"/>
      <c r="M35" s="621"/>
      <c r="N35" s="621"/>
      <c r="O35" s="621"/>
      <c r="P35" s="621"/>
      <c r="Q35" s="622"/>
      <c r="R35" s="623">
        <v>8683506</v>
      </c>
      <c r="S35" s="624"/>
      <c r="T35" s="624"/>
      <c r="U35" s="624"/>
      <c r="V35" s="624"/>
      <c r="W35" s="624"/>
      <c r="X35" s="624"/>
      <c r="Y35" s="625"/>
      <c r="Z35" s="626">
        <v>2.2000000000000002</v>
      </c>
      <c r="AA35" s="626"/>
      <c r="AB35" s="626"/>
      <c r="AC35" s="626"/>
      <c r="AD35" s="627" t="s">
        <v>138</v>
      </c>
      <c r="AE35" s="627"/>
      <c r="AF35" s="627"/>
      <c r="AG35" s="627"/>
      <c r="AH35" s="627"/>
      <c r="AI35" s="627"/>
      <c r="AJ35" s="627"/>
      <c r="AK35" s="627"/>
      <c r="AL35" s="628" t="s">
        <v>129</v>
      </c>
      <c r="AM35" s="629"/>
      <c r="AN35" s="629"/>
      <c r="AO35" s="630"/>
      <c r="AP35" s="222"/>
      <c r="AQ35" s="605" t="s">
        <v>325</v>
      </c>
      <c r="AR35" s="606"/>
      <c r="AS35" s="606"/>
      <c r="AT35" s="606"/>
      <c r="AU35" s="606"/>
      <c r="AV35" s="606"/>
      <c r="AW35" s="606"/>
      <c r="AX35" s="606"/>
      <c r="AY35" s="606"/>
      <c r="AZ35" s="606"/>
      <c r="BA35" s="606"/>
      <c r="BB35" s="606"/>
      <c r="BC35" s="606"/>
      <c r="BD35" s="606"/>
      <c r="BE35" s="606"/>
      <c r="BF35" s="607"/>
      <c r="BG35" s="605" t="s">
        <v>326</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327</v>
      </c>
      <c r="CE35" s="621"/>
      <c r="CF35" s="621"/>
      <c r="CG35" s="621"/>
      <c r="CH35" s="621"/>
      <c r="CI35" s="621"/>
      <c r="CJ35" s="621"/>
      <c r="CK35" s="621"/>
      <c r="CL35" s="621"/>
      <c r="CM35" s="621"/>
      <c r="CN35" s="621"/>
      <c r="CO35" s="621"/>
      <c r="CP35" s="621"/>
      <c r="CQ35" s="622"/>
      <c r="CR35" s="623">
        <v>7764749</v>
      </c>
      <c r="CS35" s="655"/>
      <c r="CT35" s="655"/>
      <c r="CU35" s="655"/>
      <c r="CV35" s="655"/>
      <c r="CW35" s="655"/>
      <c r="CX35" s="655"/>
      <c r="CY35" s="656"/>
      <c r="CZ35" s="628">
        <v>2</v>
      </c>
      <c r="DA35" s="653"/>
      <c r="DB35" s="653"/>
      <c r="DC35" s="657"/>
      <c r="DD35" s="632">
        <v>7146507</v>
      </c>
      <c r="DE35" s="655"/>
      <c r="DF35" s="655"/>
      <c r="DG35" s="655"/>
      <c r="DH35" s="655"/>
      <c r="DI35" s="655"/>
      <c r="DJ35" s="655"/>
      <c r="DK35" s="656"/>
      <c r="DL35" s="632">
        <v>7146507</v>
      </c>
      <c r="DM35" s="655"/>
      <c r="DN35" s="655"/>
      <c r="DO35" s="655"/>
      <c r="DP35" s="655"/>
      <c r="DQ35" s="655"/>
      <c r="DR35" s="655"/>
      <c r="DS35" s="655"/>
      <c r="DT35" s="655"/>
      <c r="DU35" s="655"/>
      <c r="DV35" s="656"/>
      <c r="DW35" s="628">
        <v>3.2</v>
      </c>
      <c r="DX35" s="653"/>
      <c r="DY35" s="653"/>
      <c r="DZ35" s="653"/>
      <c r="EA35" s="653"/>
      <c r="EB35" s="653"/>
      <c r="EC35" s="654"/>
    </row>
    <row r="36" spans="2:133" ht="11.25" customHeight="1" x14ac:dyDescent="0.15">
      <c r="B36" s="620" t="s">
        <v>328</v>
      </c>
      <c r="C36" s="621"/>
      <c r="D36" s="621"/>
      <c r="E36" s="621"/>
      <c r="F36" s="621"/>
      <c r="G36" s="621"/>
      <c r="H36" s="621"/>
      <c r="I36" s="621"/>
      <c r="J36" s="621"/>
      <c r="K36" s="621"/>
      <c r="L36" s="621"/>
      <c r="M36" s="621"/>
      <c r="N36" s="621"/>
      <c r="O36" s="621"/>
      <c r="P36" s="621"/>
      <c r="Q36" s="622"/>
      <c r="R36" s="623">
        <v>11333998</v>
      </c>
      <c r="S36" s="624"/>
      <c r="T36" s="624"/>
      <c r="U36" s="624"/>
      <c r="V36" s="624"/>
      <c r="W36" s="624"/>
      <c r="X36" s="624"/>
      <c r="Y36" s="625"/>
      <c r="Z36" s="626">
        <v>2.9</v>
      </c>
      <c r="AA36" s="626"/>
      <c r="AB36" s="626"/>
      <c r="AC36" s="626"/>
      <c r="AD36" s="627" t="s">
        <v>138</v>
      </c>
      <c r="AE36" s="627"/>
      <c r="AF36" s="627"/>
      <c r="AG36" s="627"/>
      <c r="AH36" s="627"/>
      <c r="AI36" s="627"/>
      <c r="AJ36" s="627"/>
      <c r="AK36" s="627"/>
      <c r="AL36" s="628" t="s">
        <v>129</v>
      </c>
      <c r="AM36" s="629"/>
      <c r="AN36" s="629"/>
      <c r="AO36" s="630"/>
      <c r="AP36" s="222"/>
      <c r="AQ36" s="689" t="s">
        <v>329</v>
      </c>
      <c r="AR36" s="690"/>
      <c r="AS36" s="690"/>
      <c r="AT36" s="690"/>
      <c r="AU36" s="690"/>
      <c r="AV36" s="690"/>
      <c r="AW36" s="690"/>
      <c r="AX36" s="690"/>
      <c r="AY36" s="691"/>
      <c r="AZ36" s="612">
        <v>34476913</v>
      </c>
      <c r="BA36" s="613"/>
      <c r="BB36" s="613"/>
      <c r="BC36" s="613"/>
      <c r="BD36" s="613"/>
      <c r="BE36" s="613"/>
      <c r="BF36" s="685"/>
      <c r="BG36" s="609" t="s">
        <v>330</v>
      </c>
      <c r="BH36" s="610"/>
      <c r="BI36" s="610"/>
      <c r="BJ36" s="610"/>
      <c r="BK36" s="610"/>
      <c r="BL36" s="610"/>
      <c r="BM36" s="610"/>
      <c r="BN36" s="610"/>
      <c r="BO36" s="610"/>
      <c r="BP36" s="610"/>
      <c r="BQ36" s="610"/>
      <c r="BR36" s="610"/>
      <c r="BS36" s="610"/>
      <c r="BT36" s="610"/>
      <c r="BU36" s="611"/>
      <c r="BV36" s="612">
        <v>3011383</v>
      </c>
      <c r="BW36" s="613"/>
      <c r="BX36" s="613"/>
      <c r="BY36" s="613"/>
      <c r="BZ36" s="613"/>
      <c r="CA36" s="613"/>
      <c r="CB36" s="685"/>
      <c r="CD36" s="620" t="s">
        <v>331</v>
      </c>
      <c r="CE36" s="621"/>
      <c r="CF36" s="621"/>
      <c r="CG36" s="621"/>
      <c r="CH36" s="621"/>
      <c r="CI36" s="621"/>
      <c r="CJ36" s="621"/>
      <c r="CK36" s="621"/>
      <c r="CL36" s="621"/>
      <c r="CM36" s="621"/>
      <c r="CN36" s="621"/>
      <c r="CO36" s="621"/>
      <c r="CP36" s="621"/>
      <c r="CQ36" s="622"/>
      <c r="CR36" s="623">
        <v>26257118</v>
      </c>
      <c r="CS36" s="624"/>
      <c r="CT36" s="624"/>
      <c r="CU36" s="624"/>
      <c r="CV36" s="624"/>
      <c r="CW36" s="624"/>
      <c r="CX36" s="624"/>
      <c r="CY36" s="625"/>
      <c r="CZ36" s="628">
        <v>6.9</v>
      </c>
      <c r="DA36" s="653"/>
      <c r="DB36" s="653"/>
      <c r="DC36" s="657"/>
      <c r="DD36" s="632">
        <v>22489031</v>
      </c>
      <c r="DE36" s="624"/>
      <c r="DF36" s="624"/>
      <c r="DG36" s="624"/>
      <c r="DH36" s="624"/>
      <c r="DI36" s="624"/>
      <c r="DJ36" s="624"/>
      <c r="DK36" s="625"/>
      <c r="DL36" s="632">
        <v>12144978</v>
      </c>
      <c r="DM36" s="624"/>
      <c r="DN36" s="624"/>
      <c r="DO36" s="624"/>
      <c r="DP36" s="624"/>
      <c r="DQ36" s="624"/>
      <c r="DR36" s="624"/>
      <c r="DS36" s="624"/>
      <c r="DT36" s="624"/>
      <c r="DU36" s="624"/>
      <c r="DV36" s="625"/>
      <c r="DW36" s="628">
        <v>5.4</v>
      </c>
      <c r="DX36" s="653"/>
      <c r="DY36" s="653"/>
      <c r="DZ36" s="653"/>
      <c r="EA36" s="653"/>
      <c r="EB36" s="653"/>
      <c r="EC36" s="654"/>
    </row>
    <row r="37" spans="2:133" ht="11.25" customHeight="1" x14ac:dyDescent="0.15">
      <c r="B37" s="620" t="s">
        <v>332</v>
      </c>
      <c r="C37" s="621"/>
      <c r="D37" s="621"/>
      <c r="E37" s="621"/>
      <c r="F37" s="621"/>
      <c r="G37" s="621"/>
      <c r="H37" s="621"/>
      <c r="I37" s="621"/>
      <c r="J37" s="621"/>
      <c r="K37" s="621"/>
      <c r="L37" s="621"/>
      <c r="M37" s="621"/>
      <c r="N37" s="621"/>
      <c r="O37" s="621"/>
      <c r="P37" s="621"/>
      <c r="Q37" s="622"/>
      <c r="R37" s="623">
        <v>9634383</v>
      </c>
      <c r="S37" s="624"/>
      <c r="T37" s="624"/>
      <c r="U37" s="624"/>
      <c r="V37" s="624"/>
      <c r="W37" s="624"/>
      <c r="X37" s="624"/>
      <c r="Y37" s="625"/>
      <c r="Z37" s="626">
        <v>2.4</v>
      </c>
      <c r="AA37" s="626"/>
      <c r="AB37" s="626"/>
      <c r="AC37" s="626"/>
      <c r="AD37" s="627">
        <v>455396</v>
      </c>
      <c r="AE37" s="627"/>
      <c r="AF37" s="627"/>
      <c r="AG37" s="627"/>
      <c r="AH37" s="627"/>
      <c r="AI37" s="627"/>
      <c r="AJ37" s="627"/>
      <c r="AK37" s="627"/>
      <c r="AL37" s="628">
        <v>0.2</v>
      </c>
      <c r="AM37" s="629"/>
      <c r="AN37" s="629"/>
      <c r="AO37" s="630"/>
      <c r="AQ37" s="686" t="s">
        <v>333</v>
      </c>
      <c r="AR37" s="687"/>
      <c r="AS37" s="687"/>
      <c r="AT37" s="687"/>
      <c r="AU37" s="687"/>
      <c r="AV37" s="687"/>
      <c r="AW37" s="687"/>
      <c r="AX37" s="687"/>
      <c r="AY37" s="688"/>
      <c r="AZ37" s="623">
        <v>5757800</v>
      </c>
      <c r="BA37" s="624"/>
      <c r="BB37" s="624"/>
      <c r="BC37" s="624"/>
      <c r="BD37" s="655"/>
      <c r="BE37" s="655"/>
      <c r="BF37" s="678"/>
      <c r="BG37" s="620" t="s">
        <v>334</v>
      </c>
      <c r="BH37" s="621"/>
      <c r="BI37" s="621"/>
      <c r="BJ37" s="621"/>
      <c r="BK37" s="621"/>
      <c r="BL37" s="621"/>
      <c r="BM37" s="621"/>
      <c r="BN37" s="621"/>
      <c r="BO37" s="621"/>
      <c r="BP37" s="621"/>
      <c r="BQ37" s="621"/>
      <c r="BR37" s="621"/>
      <c r="BS37" s="621"/>
      <c r="BT37" s="621"/>
      <c r="BU37" s="622"/>
      <c r="BV37" s="623">
        <v>2775000</v>
      </c>
      <c r="BW37" s="624"/>
      <c r="BX37" s="624"/>
      <c r="BY37" s="624"/>
      <c r="BZ37" s="624"/>
      <c r="CA37" s="624"/>
      <c r="CB37" s="633"/>
      <c r="CD37" s="620" t="s">
        <v>335</v>
      </c>
      <c r="CE37" s="621"/>
      <c r="CF37" s="621"/>
      <c r="CG37" s="621"/>
      <c r="CH37" s="621"/>
      <c r="CI37" s="621"/>
      <c r="CJ37" s="621"/>
      <c r="CK37" s="621"/>
      <c r="CL37" s="621"/>
      <c r="CM37" s="621"/>
      <c r="CN37" s="621"/>
      <c r="CO37" s="621"/>
      <c r="CP37" s="621"/>
      <c r="CQ37" s="622"/>
      <c r="CR37" s="623">
        <v>219192</v>
      </c>
      <c r="CS37" s="655"/>
      <c r="CT37" s="655"/>
      <c r="CU37" s="655"/>
      <c r="CV37" s="655"/>
      <c r="CW37" s="655"/>
      <c r="CX37" s="655"/>
      <c r="CY37" s="656"/>
      <c r="CZ37" s="628">
        <v>0.1</v>
      </c>
      <c r="DA37" s="653"/>
      <c r="DB37" s="653"/>
      <c r="DC37" s="657"/>
      <c r="DD37" s="632">
        <v>90478</v>
      </c>
      <c r="DE37" s="655"/>
      <c r="DF37" s="655"/>
      <c r="DG37" s="655"/>
      <c r="DH37" s="655"/>
      <c r="DI37" s="655"/>
      <c r="DJ37" s="655"/>
      <c r="DK37" s="656"/>
      <c r="DL37" s="632">
        <v>87718</v>
      </c>
      <c r="DM37" s="655"/>
      <c r="DN37" s="655"/>
      <c r="DO37" s="655"/>
      <c r="DP37" s="655"/>
      <c r="DQ37" s="655"/>
      <c r="DR37" s="655"/>
      <c r="DS37" s="655"/>
      <c r="DT37" s="655"/>
      <c r="DU37" s="655"/>
      <c r="DV37" s="656"/>
      <c r="DW37" s="628">
        <v>0</v>
      </c>
      <c r="DX37" s="653"/>
      <c r="DY37" s="653"/>
      <c r="DZ37" s="653"/>
      <c r="EA37" s="653"/>
      <c r="EB37" s="653"/>
      <c r="EC37" s="654"/>
    </row>
    <row r="38" spans="2:133" ht="11.25" customHeight="1" x14ac:dyDescent="0.15">
      <c r="B38" s="620" t="s">
        <v>336</v>
      </c>
      <c r="C38" s="621"/>
      <c r="D38" s="621"/>
      <c r="E38" s="621"/>
      <c r="F38" s="621"/>
      <c r="G38" s="621"/>
      <c r="H38" s="621"/>
      <c r="I38" s="621"/>
      <c r="J38" s="621"/>
      <c r="K38" s="621"/>
      <c r="L38" s="621"/>
      <c r="M38" s="621"/>
      <c r="N38" s="621"/>
      <c r="O38" s="621"/>
      <c r="P38" s="621"/>
      <c r="Q38" s="622"/>
      <c r="R38" s="623">
        <v>34406300</v>
      </c>
      <c r="S38" s="624"/>
      <c r="T38" s="624"/>
      <c r="U38" s="624"/>
      <c r="V38" s="624"/>
      <c r="W38" s="624"/>
      <c r="X38" s="624"/>
      <c r="Y38" s="625"/>
      <c r="Z38" s="626">
        <v>8.6999999999999993</v>
      </c>
      <c r="AA38" s="626"/>
      <c r="AB38" s="626"/>
      <c r="AC38" s="626"/>
      <c r="AD38" s="627" t="s">
        <v>235</v>
      </c>
      <c r="AE38" s="627"/>
      <c r="AF38" s="627"/>
      <c r="AG38" s="627"/>
      <c r="AH38" s="627"/>
      <c r="AI38" s="627"/>
      <c r="AJ38" s="627"/>
      <c r="AK38" s="627"/>
      <c r="AL38" s="628" t="s">
        <v>138</v>
      </c>
      <c r="AM38" s="629"/>
      <c r="AN38" s="629"/>
      <c r="AO38" s="630"/>
      <c r="AQ38" s="686" t="s">
        <v>337</v>
      </c>
      <c r="AR38" s="687"/>
      <c r="AS38" s="687"/>
      <c r="AT38" s="687"/>
      <c r="AU38" s="687"/>
      <c r="AV38" s="687"/>
      <c r="AW38" s="687"/>
      <c r="AX38" s="687"/>
      <c r="AY38" s="688"/>
      <c r="AZ38" s="623">
        <v>2665400</v>
      </c>
      <c r="BA38" s="624"/>
      <c r="BB38" s="624"/>
      <c r="BC38" s="624"/>
      <c r="BD38" s="655"/>
      <c r="BE38" s="655"/>
      <c r="BF38" s="678"/>
      <c r="BG38" s="620" t="s">
        <v>338</v>
      </c>
      <c r="BH38" s="621"/>
      <c r="BI38" s="621"/>
      <c r="BJ38" s="621"/>
      <c r="BK38" s="621"/>
      <c r="BL38" s="621"/>
      <c r="BM38" s="621"/>
      <c r="BN38" s="621"/>
      <c r="BO38" s="621"/>
      <c r="BP38" s="621"/>
      <c r="BQ38" s="621"/>
      <c r="BR38" s="621"/>
      <c r="BS38" s="621"/>
      <c r="BT38" s="621"/>
      <c r="BU38" s="622"/>
      <c r="BV38" s="623">
        <v>95055</v>
      </c>
      <c r="BW38" s="624"/>
      <c r="BX38" s="624"/>
      <c r="BY38" s="624"/>
      <c r="BZ38" s="624"/>
      <c r="CA38" s="624"/>
      <c r="CB38" s="633"/>
      <c r="CD38" s="620" t="s">
        <v>339</v>
      </c>
      <c r="CE38" s="621"/>
      <c r="CF38" s="621"/>
      <c r="CG38" s="621"/>
      <c r="CH38" s="621"/>
      <c r="CI38" s="621"/>
      <c r="CJ38" s="621"/>
      <c r="CK38" s="621"/>
      <c r="CL38" s="621"/>
      <c r="CM38" s="621"/>
      <c r="CN38" s="621"/>
      <c r="CO38" s="621"/>
      <c r="CP38" s="621"/>
      <c r="CQ38" s="622"/>
      <c r="CR38" s="623">
        <v>25580800</v>
      </c>
      <c r="CS38" s="624"/>
      <c r="CT38" s="624"/>
      <c r="CU38" s="624"/>
      <c r="CV38" s="624"/>
      <c r="CW38" s="624"/>
      <c r="CX38" s="624"/>
      <c r="CY38" s="625"/>
      <c r="CZ38" s="628">
        <v>6.7</v>
      </c>
      <c r="DA38" s="653"/>
      <c r="DB38" s="653"/>
      <c r="DC38" s="657"/>
      <c r="DD38" s="632">
        <v>20838195</v>
      </c>
      <c r="DE38" s="624"/>
      <c r="DF38" s="624"/>
      <c r="DG38" s="624"/>
      <c r="DH38" s="624"/>
      <c r="DI38" s="624"/>
      <c r="DJ38" s="624"/>
      <c r="DK38" s="625"/>
      <c r="DL38" s="632">
        <v>19850979</v>
      </c>
      <c r="DM38" s="624"/>
      <c r="DN38" s="624"/>
      <c r="DO38" s="624"/>
      <c r="DP38" s="624"/>
      <c r="DQ38" s="624"/>
      <c r="DR38" s="624"/>
      <c r="DS38" s="624"/>
      <c r="DT38" s="624"/>
      <c r="DU38" s="624"/>
      <c r="DV38" s="625"/>
      <c r="DW38" s="628">
        <v>8.8000000000000007</v>
      </c>
      <c r="DX38" s="653"/>
      <c r="DY38" s="653"/>
      <c r="DZ38" s="653"/>
      <c r="EA38" s="653"/>
      <c r="EB38" s="653"/>
      <c r="EC38" s="654"/>
    </row>
    <row r="39" spans="2:133" ht="11.25" customHeight="1" x14ac:dyDescent="0.15">
      <c r="B39" s="620" t="s">
        <v>340</v>
      </c>
      <c r="C39" s="621"/>
      <c r="D39" s="621"/>
      <c r="E39" s="621"/>
      <c r="F39" s="621"/>
      <c r="G39" s="621"/>
      <c r="H39" s="621"/>
      <c r="I39" s="621"/>
      <c r="J39" s="621"/>
      <c r="K39" s="621"/>
      <c r="L39" s="621"/>
      <c r="M39" s="621"/>
      <c r="N39" s="621"/>
      <c r="O39" s="621"/>
      <c r="P39" s="621"/>
      <c r="Q39" s="622"/>
      <c r="R39" s="623" t="s">
        <v>129</v>
      </c>
      <c r="S39" s="624"/>
      <c r="T39" s="624"/>
      <c r="U39" s="624"/>
      <c r="V39" s="624"/>
      <c r="W39" s="624"/>
      <c r="X39" s="624"/>
      <c r="Y39" s="625"/>
      <c r="Z39" s="626" t="s">
        <v>235</v>
      </c>
      <c r="AA39" s="626"/>
      <c r="AB39" s="626"/>
      <c r="AC39" s="626"/>
      <c r="AD39" s="627" t="s">
        <v>129</v>
      </c>
      <c r="AE39" s="627"/>
      <c r="AF39" s="627"/>
      <c r="AG39" s="627"/>
      <c r="AH39" s="627"/>
      <c r="AI39" s="627"/>
      <c r="AJ39" s="627"/>
      <c r="AK39" s="627"/>
      <c r="AL39" s="628" t="s">
        <v>138</v>
      </c>
      <c r="AM39" s="629"/>
      <c r="AN39" s="629"/>
      <c r="AO39" s="630"/>
      <c r="AQ39" s="686" t="s">
        <v>341</v>
      </c>
      <c r="AR39" s="687"/>
      <c r="AS39" s="687"/>
      <c r="AT39" s="687"/>
      <c r="AU39" s="687"/>
      <c r="AV39" s="687"/>
      <c r="AW39" s="687"/>
      <c r="AX39" s="687"/>
      <c r="AY39" s="688"/>
      <c r="AZ39" s="623">
        <v>612644</v>
      </c>
      <c r="BA39" s="624"/>
      <c r="BB39" s="624"/>
      <c r="BC39" s="624"/>
      <c r="BD39" s="655"/>
      <c r="BE39" s="655"/>
      <c r="BF39" s="678"/>
      <c r="BG39" s="620" t="s">
        <v>342</v>
      </c>
      <c r="BH39" s="621"/>
      <c r="BI39" s="621"/>
      <c r="BJ39" s="621"/>
      <c r="BK39" s="621"/>
      <c r="BL39" s="621"/>
      <c r="BM39" s="621"/>
      <c r="BN39" s="621"/>
      <c r="BO39" s="621"/>
      <c r="BP39" s="621"/>
      <c r="BQ39" s="621"/>
      <c r="BR39" s="621"/>
      <c r="BS39" s="621"/>
      <c r="BT39" s="621"/>
      <c r="BU39" s="622"/>
      <c r="BV39" s="623">
        <v>142831</v>
      </c>
      <c r="BW39" s="624"/>
      <c r="BX39" s="624"/>
      <c r="BY39" s="624"/>
      <c r="BZ39" s="624"/>
      <c r="CA39" s="624"/>
      <c r="CB39" s="633"/>
      <c r="CD39" s="620" t="s">
        <v>343</v>
      </c>
      <c r="CE39" s="621"/>
      <c r="CF39" s="621"/>
      <c r="CG39" s="621"/>
      <c r="CH39" s="621"/>
      <c r="CI39" s="621"/>
      <c r="CJ39" s="621"/>
      <c r="CK39" s="621"/>
      <c r="CL39" s="621"/>
      <c r="CM39" s="621"/>
      <c r="CN39" s="621"/>
      <c r="CO39" s="621"/>
      <c r="CP39" s="621"/>
      <c r="CQ39" s="622"/>
      <c r="CR39" s="623">
        <v>6567660</v>
      </c>
      <c r="CS39" s="655"/>
      <c r="CT39" s="655"/>
      <c r="CU39" s="655"/>
      <c r="CV39" s="655"/>
      <c r="CW39" s="655"/>
      <c r="CX39" s="655"/>
      <c r="CY39" s="656"/>
      <c r="CZ39" s="628">
        <v>1.7</v>
      </c>
      <c r="DA39" s="653"/>
      <c r="DB39" s="653"/>
      <c r="DC39" s="657"/>
      <c r="DD39" s="632">
        <v>6366423</v>
      </c>
      <c r="DE39" s="655"/>
      <c r="DF39" s="655"/>
      <c r="DG39" s="655"/>
      <c r="DH39" s="655"/>
      <c r="DI39" s="655"/>
      <c r="DJ39" s="655"/>
      <c r="DK39" s="656"/>
      <c r="DL39" s="632" t="s">
        <v>235</v>
      </c>
      <c r="DM39" s="655"/>
      <c r="DN39" s="655"/>
      <c r="DO39" s="655"/>
      <c r="DP39" s="655"/>
      <c r="DQ39" s="655"/>
      <c r="DR39" s="655"/>
      <c r="DS39" s="655"/>
      <c r="DT39" s="655"/>
      <c r="DU39" s="655"/>
      <c r="DV39" s="656"/>
      <c r="DW39" s="628" t="s">
        <v>129</v>
      </c>
      <c r="DX39" s="653"/>
      <c r="DY39" s="653"/>
      <c r="DZ39" s="653"/>
      <c r="EA39" s="653"/>
      <c r="EB39" s="653"/>
      <c r="EC39" s="654"/>
    </row>
    <row r="40" spans="2:133" ht="11.25" customHeight="1" x14ac:dyDescent="0.15">
      <c r="B40" s="620" t="s">
        <v>344</v>
      </c>
      <c r="C40" s="621"/>
      <c r="D40" s="621"/>
      <c r="E40" s="621"/>
      <c r="F40" s="621"/>
      <c r="G40" s="621"/>
      <c r="H40" s="621"/>
      <c r="I40" s="621"/>
      <c r="J40" s="621"/>
      <c r="K40" s="621"/>
      <c r="L40" s="621"/>
      <c r="M40" s="621"/>
      <c r="N40" s="621"/>
      <c r="O40" s="621"/>
      <c r="P40" s="621"/>
      <c r="Q40" s="622"/>
      <c r="R40" s="623">
        <v>14607000</v>
      </c>
      <c r="S40" s="624"/>
      <c r="T40" s="624"/>
      <c r="U40" s="624"/>
      <c r="V40" s="624"/>
      <c r="W40" s="624"/>
      <c r="X40" s="624"/>
      <c r="Y40" s="625"/>
      <c r="Z40" s="626">
        <v>3.7</v>
      </c>
      <c r="AA40" s="626"/>
      <c r="AB40" s="626"/>
      <c r="AC40" s="626"/>
      <c r="AD40" s="627" t="s">
        <v>138</v>
      </c>
      <c r="AE40" s="627"/>
      <c r="AF40" s="627"/>
      <c r="AG40" s="627"/>
      <c r="AH40" s="627"/>
      <c r="AI40" s="627"/>
      <c r="AJ40" s="627"/>
      <c r="AK40" s="627"/>
      <c r="AL40" s="628" t="s">
        <v>138</v>
      </c>
      <c r="AM40" s="629"/>
      <c r="AN40" s="629"/>
      <c r="AO40" s="630"/>
      <c r="AQ40" s="686" t="s">
        <v>345</v>
      </c>
      <c r="AR40" s="687"/>
      <c r="AS40" s="687"/>
      <c r="AT40" s="687"/>
      <c r="AU40" s="687"/>
      <c r="AV40" s="687"/>
      <c r="AW40" s="687"/>
      <c r="AX40" s="687"/>
      <c r="AY40" s="688"/>
      <c r="AZ40" s="623">
        <v>154411</v>
      </c>
      <c r="BA40" s="624"/>
      <c r="BB40" s="624"/>
      <c r="BC40" s="624"/>
      <c r="BD40" s="655"/>
      <c r="BE40" s="655"/>
      <c r="BF40" s="678"/>
      <c r="BG40" s="671" t="s">
        <v>346</v>
      </c>
      <c r="BH40" s="672"/>
      <c r="BI40" s="672"/>
      <c r="BJ40" s="672"/>
      <c r="BK40" s="672"/>
      <c r="BL40" s="223"/>
      <c r="BM40" s="621" t="s">
        <v>347</v>
      </c>
      <c r="BN40" s="621"/>
      <c r="BO40" s="621"/>
      <c r="BP40" s="621"/>
      <c r="BQ40" s="621"/>
      <c r="BR40" s="621"/>
      <c r="BS40" s="621"/>
      <c r="BT40" s="621"/>
      <c r="BU40" s="622"/>
      <c r="BV40" s="623">
        <v>109</v>
      </c>
      <c r="BW40" s="624"/>
      <c r="BX40" s="624"/>
      <c r="BY40" s="624"/>
      <c r="BZ40" s="624"/>
      <c r="CA40" s="624"/>
      <c r="CB40" s="633"/>
      <c r="CD40" s="620" t="s">
        <v>348</v>
      </c>
      <c r="CE40" s="621"/>
      <c r="CF40" s="621"/>
      <c r="CG40" s="621"/>
      <c r="CH40" s="621"/>
      <c r="CI40" s="621"/>
      <c r="CJ40" s="621"/>
      <c r="CK40" s="621"/>
      <c r="CL40" s="621"/>
      <c r="CM40" s="621"/>
      <c r="CN40" s="621"/>
      <c r="CO40" s="621"/>
      <c r="CP40" s="621"/>
      <c r="CQ40" s="622"/>
      <c r="CR40" s="623">
        <v>1161165</v>
      </c>
      <c r="CS40" s="624"/>
      <c r="CT40" s="624"/>
      <c r="CU40" s="624"/>
      <c r="CV40" s="624"/>
      <c r="CW40" s="624"/>
      <c r="CX40" s="624"/>
      <c r="CY40" s="625"/>
      <c r="CZ40" s="628">
        <v>0.3</v>
      </c>
      <c r="DA40" s="653"/>
      <c r="DB40" s="653"/>
      <c r="DC40" s="657"/>
      <c r="DD40" s="632">
        <v>1030552</v>
      </c>
      <c r="DE40" s="624"/>
      <c r="DF40" s="624"/>
      <c r="DG40" s="624"/>
      <c r="DH40" s="624"/>
      <c r="DI40" s="624"/>
      <c r="DJ40" s="624"/>
      <c r="DK40" s="625"/>
      <c r="DL40" s="632">
        <v>1014634</v>
      </c>
      <c r="DM40" s="624"/>
      <c r="DN40" s="624"/>
      <c r="DO40" s="624"/>
      <c r="DP40" s="624"/>
      <c r="DQ40" s="624"/>
      <c r="DR40" s="624"/>
      <c r="DS40" s="624"/>
      <c r="DT40" s="624"/>
      <c r="DU40" s="624"/>
      <c r="DV40" s="625"/>
      <c r="DW40" s="628">
        <v>0.4</v>
      </c>
      <c r="DX40" s="653"/>
      <c r="DY40" s="653"/>
      <c r="DZ40" s="653"/>
      <c r="EA40" s="653"/>
      <c r="EB40" s="653"/>
      <c r="EC40" s="654"/>
    </row>
    <row r="41" spans="2:133" ht="11.25" customHeight="1" x14ac:dyDescent="0.15">
      <c r="B41" s="644" t="s">
        <v>349</v>
      </c>
      <c r="C41" s="645"/>
      <c r="D41" s="645"/>
      <c r="E41" s="645"/>
      <c r="F41" s="645"/>
      <c r="G41" s="645"/>
      <c r="H41" s="645"/>
      <c r="I41" s="645"/>
      <c r="J41" s="645"/>
      <c r="K41" s="645"/>
      <c r="L41" s="645"/>
      <c r="M41" s="645"/>
      <c r="N41" s="645"/>
      <c r="O41" s="645"/>
      <c r="P41" s="645"/>
      <c r="Q41" s="646"/>
      <c r="R41" s="695">
        <v>396006285</v>
      </c>
      <c r="S41" s="696"/>
      <c r="T41" s="696"/>
      <c r="U41" s="696"/>
      <c r="V41" s="696"/>
      <c r="W41" s="696"/>
      <c r="X41" s="696"/>
      <c r="Y41" s="700"/>
      <c r="Z41" s="701">
        <v>100</v>
      </c>
      <c r="AA41" s="701"/>
      <c r="AB41" s="701"/>
      <c r="AC41" s="701"/>
      <c r="AD41" s="702">
        <v>211391278</v>
      </c>
      <c r="AE41" s="702"/>
      <c r="AF41" s="702"/>
      <c r="AG41" s="702"/>
      <c r="AH41" s="702"/>
      <c r="AI41" s="702"/>
      <c r="AJ41" s="702"/>
      <c r="AK41" s="702"/>
      <c r="AL41" s="703">
        <v>100</v>
      </c>
      <c r="AM41" s="683"/>
      <c r="AN41" s="683"/>
      <c r="AO41" s="704"/>
      <c r="AQ41" s="686" t="s">
        <v>350</v>
      </c>
      <c r="AR41" s="687"/>
      <c r="AS41" s="687"/>
      <c r="AT41" s="687"/>
      <c r="AU41" s="687"/>
      <c r="AV41" s="687"/>
      <c r="AW41" s="687"/>
      <c r="AX41" s="687"/>
      <c r="AY41" s="688"/>
      <c r="AZ41" s="623">
        <v>5035937</v>
      </c>
      <c r="BA41" s="624"/>
      <c r="BB41" s="624"/>
      <c r="BC41" s="624"/>
      <c r="BD41" s="655"/>
      <c r="BE41" s="655"/>
      <c r="BF41" s="678"/>
      <c r="BG41" s="671"/>
      <c r="BH41" s="672"/>
      <c r="BI41" s="672"/>
      <c r="BJ41" s="672"/>
      <c r="BK41" s="672"/>
      <c r="BL41" s="223"/>
      <c r="BM41" s="621" t="s">
        <v>351</v>
      </c>
      <c r="BN41" s="621"/>
      <c r="BO41" s="621"/>
      <c r="BP41" s="621"/>
      <c r="BQ41" s="621"/>
      <c r="BR41" s="621"/>
      <c r="BS41" s="621"/>
      <c r="BT41" s="621"/>
      <c r="BU41" s="622"/>
      <c r="BV41" s="623" t="s">
        <v>235</v>
      </c>
      <c r="BW41" s="624"/>
      <c r="BX41" s="624"/>
      <c r="BY41" s="624"/>
      <c r="BZ41" s="624"/>
      <c r="CA41" s="624"/>
      <c r="CB41" s="633"/>
      <c r="CD41" s="620" t="s">
        <v>352</v>
      </c>
      <c r="CE41" s="621"/>
      <c r="CF41" s="621"/>
      <c r="CG41" s="621"/>
      <c r="CH41" s="621"/>
      <c r="CI41" s="621"/>
      <c r="CJ41" s="621"/>
      <c r="CK41" s="621"/>
      <c r="CL41" s="621"/>
      <c r="CM41" s="621"/>
      <c r="CN41" s="621"/>
      <c r="CO41" s="621"/>
      <c r="CP41" s="621"/>
      <c r="CQ41" s="622"/>
      <c r="CR41" s="623" t="s">
        <v>138</v>
      </c>
      <c r="CS41" s="655"/>
      <c r="CT41" s="655"/>
      <c r="CU41" s="655"/>
      <c r="CV41" s="655"/>
      <c r="CW41" s="655"/>
      <c r="CX41" s="655"/>
      <c r="CY41" s="656"/>
      <c r="CZ41" s="628" t="s">
        <v>235</v>
      </c>
      <c r="DA41" s="653"/>
      <c r="DB41" s="653"/>
      <c r="DC41" s="657"/>
      <c r="DD41" s="632" t="s">
        <v>235</v>
      </c>
      <c r="DE41" s="655"/>
      <c r="DF41" s="655"/>
      <c r="DG41" s="655"/>
      <c r="DH41" s="655"/>
      <c r="DI41" s="655"/>
      <c r="DJ41" s="655"/>
      <c r="DK41" s="656"/>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15">
      <c r="AQ42" s="692" t="s">
        <v>353</v>
      </c>
      <c r="AR42" s="693"/>
      <c r="AS42" s="693"/>
      <c r="AT42" s="693"/>
      <c r="AU42" s="693"/>
      <c r="AV42" s="693"/>
      <c r="AW42" s="693"/>
      <c r="AX42" s="693"/>
      <c r="AY42" s="694"/>
      <c r="AZ42" s="695">
        <v>20250721</v>
      </c>
      <c r="BA42" s="696"/>
      <c r="BB42" s="696"/>
      <c r="BC42" s="696"/>
      <c r="BD42" s="682"/>
      <c r="BE42" s="682"/>
      <c r="BF42" s="684"/>
      <c r="BG42" s="673"/>
      <c r="BH42" s="674"/>
      <c r="BI42" s="674"/>
      <c r="BJ42" s="674"/>
      <c r="BK42" s="674"/>
      <c r="BL42" s="224"/>
      <c r="BM42" s="645" t="s">
        <v>354</v>
      </c>
      <c r="BN42" s="645"/>
      <c r="BO42" s="645"/>
      <c r="BP42" s="645"/>
      <c r="BQ42" s="645"/>
      <c r="BR42" s="645"/>
      <c r="BS42" s="645"/>
      <c r="BT42" s="645"/>
      <c r="BU42" s="646"/>
      <c r="BV42" s="695">
        <v>366</v>
      </c>
      <c r="BW42" s="696"/>
      <c r="BX42" s="696"/>
      <c r="BY42" s="696"/>
      <c r="BZ42" s="696"/>
      <c r="CA42" s="696"/>
      <c r="CB42" s="705"/>
      <c r="CD42" s="620" t="s">
        <v>355</v>
      </c>
      <c r="CE42" s="621"/>
      <c r="CF42" s="621"/>
      <c r="CG42" s="621"/>
      <c r="CH42" s="621"/>
      <c r="CI42" s="621"/>
      <c r="CJ42" s="621"/>
      <c r="CK42" s="621"/>
      <c r="CL42" s="621"/>
      <c r="CM42" s="621"/>
      <c r="CN42" s="621"/>
      <c r="CO42" s="621"/>
      <c r="CP42" s="621"/>
      <c r="CQ42" s="622"/>
      <c r="CR42" s="623">
        <v>56202583</v>
      </c>
      <c r="CS42" s="655"/>
      <c r="CT42" s="655"/>
      <c r="CU42" s="655"/>
      <c r="CV42" s="655"/>
      <c r="CW42" s="655"/>
      <c r="CX42" s="655"/>
      <c r="CY42" s="656"/>
      <c r="CZ42" s="628">
        <v>14.7</v>
      </c>
      <c r="DA42" s="653"/>
      <c r="DB42" s="653"/>
      <c r="DC42" s="657"/>
      <c r="DD42" s="632">
        <v>17977515</v>
      </c>
      <c r="DE42" s="655"/>
      <c r="DF42" s="655"/>
      <c r="DG42" s="655"/>
      <c r="DH42" s="655"/>
      <c r="DI42" s="655"/>
      <c r="DJ42" s="655"/>
      <c r="DK42" s="656"/>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15">
      <c r="B43" s="214" t="s">
        <v>356</v>
      </c>
      <c r="CD43" s="620" t="s">
        <v>357</v>
      </c>
      <c r="CE43" s="621"/>
      <c r="CF43" s="621"/>
      <c r="CG43" s="621"/>
      <c r="CH43" s="621"/>
      <c r="CI43" s="621"/>
      <c r="CJ43" s="621"/>
      <c r="CK43" s="621"/>
      <c r="CL43" s="621"/>
      <c r="CM43" s="621"/>
      <c r="CN43" s="621"/>
      <c r="CO43" s="621"/>
      <c r="CP43" s="621"/>
      <c r="CQ43" s="622"/>
      <c r="CR43" s="623">
        <v>1248329</v>
      </c>
      <c r="CS43" s="655"/>
      <c r="CT43" s="655"/>
      <c r="CU43" s="655"/>
      <c r="CV43" s="655"/>
      <c r="CW43" s="655"/>
      <c r="CX43" s="655"/>
      <c r="CY43" s="656"/>
      <c r="CZ43" s="628">
        <v>0.3</v>
      </c>
      <c r="DA43" s="653"/>
      <c r="DB43" s="653"/>
      <c r="DC43" s="657"/>
      <c r="DD43" s="632">
        <v>1248138</v>
      </c>
      <c r="DE43" s="655"/>
      <c r="DF43" s="655"/>
      <c r="DG43" s="655"/>
      <c r="DH43" s="655"/>
      <c r="DI43" s="655"/>
      <c r="DJ43" s="655"/>
      <c r="DK43" s="656"/>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15">
      <c r="B44" s="709" t="s">
        <v>358</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59" t="s">
        <v>305</v>
      </c>
      <c r="CE44" s="660"/>
      <c r="CF44" s="620" t="s">
        <v>359</v>
      </c>
      <c r="CG44" s="621"/>
      <c r="CH44" s="621"/>
      <c r="CI44" s="621"/>
      <c r="CJ44" s="621"/>
      <c r="CK44" s="621"/>
      <c r="CL44" s="621"/>
      <c r="CM44" s="621"/>
      <c r="CN44" s="621"/>
      <c r="CO44" s="621"/>
      <c r="CP44" s="621"/>
      <c r="CQ44" s="622"/>
      <c r="CR44" s="623">
        <v>52453232</v>
      </c>
      <c r="CS44" s="624"/>
      <c r="CT44" s="624"/>
      <c r="CU44" s="624"/>
      <c r="CV44" s="624"/>
      <c r="CW44" s="624"/>
      <c r="CX44" s="624"/>
      <c r="CY44" s="625"/>
      <c r="CZ44" s="628">
        <v>13.8</v>
      </c>
      <c r="DA44" s="629"/>
      <c r="DB44" s="629"/>
      <c r="DC44" s="635"/>
      <c r="DD44" s="632">
        <v>16897774</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15">
      <c r="B45" s="709" t="s">
        <v>360</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1"/>
      <c r="CE45" s="662"/>
      <c r="CF45" s="620" t="s">
        <v>361</v>
      </c>
      <c r="CG45" s="621"/>
      <c r="CH45" s="621"/>
      <c r="CI45" s="621"/>
      <c r="CJ45" s="621"/>
      <c r="CK45" s="621"/>
      <c r="CL45" s="621"/>
      <c r="CM45" s="621"/>
      <c r="CN45" s="621"/>
      <c r="CO45" s="621"/>
      <c r="CP45" s="621"/>
      <c r="CQ45" s="622"/>
      <c r="CR45" s="623">
        <v>22330793</v>
      </c>
      <c r="CS45" s="655"/>
      <c r="CT45" s="655"/>
      <c r="CU45" s="655"/>
      <c r="CV45" s="655"/>
      <c r="CW45" s="655"/>
      <c r="CX45" s="655"/>
      <c r="CY45" s="656"/>
      <c r="CZ45" s="628">
        <v>5.9</v>
      </c>
      <c r="DA45" s="653"/>
      <c r="DB45" s="653"/>
      <c r="DC45" s="657"/>
      <c r="DD45" s="632">
        <v>3255975</v>
      </c>
      <c r="DE45" s="655"/>
      <c r="DF45" s="655"/>
      <c r="DG45" s="655"/>
      <c r="DH45" s="655"/>
      <c r="DI45" s="655"/>
      <c r="DJ45" s="655"/>
      <c r="DK45" s="656"/>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15">
      <c r="B46" s="225"/>
      <c r="CD46" s="661"/>
      <c r="CE46" s="662"/>
      <c r="CF46" s="620" t="s">
        <v>362</v>
      </c>
      <c r="CG46" s="621"/>
      <c r="CH46" s="621"/>
      <c r="CI46" s="621"/>
      <c r="CJ46" s="621"/>
      <c r="CK46" s="621"/>
      <c r="CL46" s="621"/>
      <c r="CM46" s="621"/>
      <c r="CN46" s="621"/>
      <c r="CO46" s="621"/>
      <c r="CP46" s="621"/>
      <c r="CQ46" s="622"/>
      <c r="CR46" s="623">
        <v>28346434</v>
      </c>
      <c r="CS46" s="624"/>
      <c r="CT46" s="624"/>
      <c r="CU46" s="624"/>
      <c r="CV46" s="624"/>
      <c r="CW46" s="624"/>
      <c r="CX46" s="624"/>
      <c r="CY46" s="625"/>
      <c r="CZ46" s="628">
        <v>7.4</v>
      </c>
      <c r="DA46" s="629"/>
      <c r="DB46" s="629"/>
      <c r="DC46" s="635"/>
      <c r="DD46" s="632">
        <v>13425827</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15">
      <c r="B47" s="225"/>
      <c r="CD47" s="661"/>
      <c r="CE47" s="662"/>
      <c r="CF47" s="620" t="s">
        <v>363</v>
      </c>
      <c r="CG47" s="621"/>
      <c r="CH47" s="621"/>
      <c r="CI47" s="621"/>
      <c r="CJ47" s="621"/>
      <c r="CK47" s="621"/>
      <c r="CL47" s="621"/>
      <c r="CM47" s="621"/>
      <c r="CN47" s="621"/>
      <c r="CO47" s="621"/>
      <c r="CP47" s="621"/>
      <c r="CQ47" s="622"/>
      <c r="CR47" s="623">
        <v>3749351</v>
      </c>
      <c r="CS47" s="655"/>
      <c r="CT47" s="655"/>
      <c r="CU47" s="655"/>
      <c r="CV47" s="655"/>
      <c r="CW47" s="655"/>
      <c r="CX47" s="655"/>
      <c r="CY47" s="656"/>
      <c r="CZ47" s="628">
        <v>1</v>
      </c>
      <c r="DA47" s="653"/>
      <c r="DB47" s="653"/>
      <c r="DC47" s="657"/>
      <c r="DD47" s="632">
        <v>1079741</v>
      </c>
      <c r="DE47" s="655"/>
      <c r="DF47" s="655"/>
      <c r="DG47" s="655"/>
      <c r="DH47" s="655"/>
      <c r="DI47" s="655"/>
      <c r="DJ47" s="655"/>
      <c r="DK47" s="656"/>
      <c r="DL47" s="706"/>
      <c r="DM47" s="707"/>
      <c r="DN47" s="707"/>
      <c r="DO47" s="707"/>
      <c r="DP47" s="707"/>
      <c r="DQ47" s="707"/>
      <c r="DR47" s="707"/>
      <c r="DS47" s="707"/>
      <c r="DT47" s="707"/>
      <c r="DU47" s="707"/>
      <c r="DV47" s="708"/>
      <c r="DW47" s="697"/>
      <c r="DX47" s="698"/>
      <c r="DY47" s="698"/>
      <c r="DZ47" s="698"/>
      <c r="EA47" s="698"/>
      <c r="EB47" s="698"/>
      <c r="EC47" s="699"/>
    </row>
    <row r="48" spans="2:133" x14ac:dyDescent="0.15">
      <c r="B48" s="225"/>
      <c r="CD48" s="663"/>
      <c r="CE48" s="664"/>
      <c r="CF48" s="620" t="s">
        <v>364</v>
      </c>
      <c r="CG48" s="621"/>
      <c r="CH48" s="621"/>
      <c r="CI48" s="621"/>
      <c r="CJ48" s="621"/>
      <c r="CK48" s="621"/>
      <c r="CL48" s="621"/>
      <c r="CM48" s="621"/>
      <c r="CN48" s="621"/>
      <c r="CO48" s="621"/>
      <c r="CP48" s="621"/>
      <c r="CQ48" s="622"/>
      <c r="CR48" s="623" t="s">
        <v>235</v>
      </c>
      <c r="CS48" s="624"/>
      <c r="CT48" s="624"/>
      <c r="CU48" s="624"/>
      <c r="CV48" s="624"/>
      <c r="CW48" s="624"/>
      <c r="CX48" s="624"/>
      <c r="CY48" s="625"/>
      <c r="CZ48" s="628" t="s">
        <v>235</v>
      </c>
      <c r="DA48" s="629"/>
      <c r="DB48" s="629"/>
      <c r="DC48" s="635"/>
      <c r="DD48" s="632" t="s">
        <v>138</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15">
      <c r="B49" s="225"/>
      <c r="CD49" s="644" t="s">
        <v>365</v>
      </c>
      <c r="CE49" s="645"/>
      <c r="CF49" s="645"/>
      <c r="CG49" s="645"/>
      <c r="CH49" s="645"/>
      <c r="CI49" s="645"/>
      <c r="CJ49" s="645"/>
      <c r="CK49" s="645"/>
      <c r="CL49" s="645"/>
      <c r="CM49" s="645"/>
      <c r="CN49" s="645"/>
      <c r="CO49" s="645"/>
      <c r="CP49" s="645"/>
      <c r="CQ49" s="646"/>
      <c r="CR49" s="695">
        <v>381204906</v>
      </c>
      <c r="CS49" s="682"/>
      <c r="CT49" s="682"/>
      <c r="CU49" s="682"/>
      <c r="CV49" s="682"/>
      <c r="CW49" s="682"/>
      <c r="CX49" s="682"/>
      <c r="CY49" s="711"/>
      <c r="CZ49" s="703">
        <v>100</v>
      </c>
      <c r="DA49" s="712"/>
      <c r="DB49" s="712"/>
      <c r="DC49" s="713"/>
      <c r="DD49" s="714">
        <v>248290108</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EOn5wK0VWpi9u+OTMWxsROtcpCtW+Of6tP3jSm/LV+jtIPvWfvpjo7GfDEG/nShnMmM0kXuYOzijMy17mVrdkQ==" saltValue="RyFAccUsBI9E1ufyItmKCQ=="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AD29:AK29"/>
    <mergeCell ref="AL29:AO29"/>
    <mergeCell ref="AP29:BF29"/>
    <mergeCell ref="BG29:BN29"/>
    <mergeCell ref="BG28:BN28"/>
    <mergeCell ref="BO28:BR28"/>
    <mergeCell ref="Z32:AC32"/>
    <mergeCell ref="AD32:AK32"/>
    <mergeCell ref="AL32:AO32"/>
    <mergeCell ref="AD31:AK31"/>
    <mergeCell ref="AL31:AO31"/>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tabSelected="1" zoomScale="70" zoomScaleNormal="25" zoomScaleSheetLayoutView="70" workbookViewId="0">
      <selection activeCell="AU15" sqref="AU15:AY15"/>
    </sheetView>
  </sheetViews>
  <sheetFormatPr defaultColWidth="0" defaultRowHeight="13.5" zeroHeight="1" x14ac:dyDescent="0.15"/>
  <cols>
    <col min="1" max="130" width="2.75" style="231" customWidth="1"/>
    <col min="131" max="131" width="1.625" style="231" customWidth="1"/>
    <col min="132" max="16384" width="9" style="231" hidden="1"/>
  </cols>
  <sheetData>
    <row r="1" spans="1:131" ht="11.25" customHeight="1" thickBot="1" x14ac:dyDescent="0.2">
      <c r="A1" s="227"/>
      <c r="B1" s="227"/>
      <c r="C1" s="227"/>
      <c r="D1" s="227"/>
      <c r="E1" s="227"/>
      <c r="F1" s="227"/>
      <c r="G1" s="227"/>
      <c r="H1" s="227"/>
      <c r="I1" s="227"/>
      <c r="J1" s="227"/>
      <c r="K1" s="227"/>
      <c r="L1" s="227"/>
      <c r="M1" s="227"/>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N1" s="228"/>
      <c r="BO1" s="228"/>
      <c r="BP1" s="228"/>
      <c r="BQ1" s="228"/>
      <c r="BR1" s="228"/>
      <c r="BS1" s="228"/>
      <c r="BT1" s="228"/>
      <c r="BU1" s="228"/>
      <c r="BV1" s="228"/>
      <c r="BW1" s="228"/>
      <c r="BX1" s="228"/>
      <c r="BY1" s="228"/>
      <c r="BZ1" s="228"/>
      <c r="CA1" s="228"/>
      <c r="CB1" s="228"/>
      <c r="CC1" s="228"/>
      <c r="CD1" s="228"/>
      <c r="CE1" s="228"/>
      <c r="CF1" s="228"/>
      <c r="CG1" s="228"/>
      <c r="CH1" s="228"/>
      <c r="CI1" s="228"/>
      <c r="CJ1" s="228"/>
      <c r="CK1" s="228"/>
      <c r="CL1" s="228"/>
      <c r="CM1" s="228"/>
      <c r="CN1" s="228"/>
      <c r="CO1" s="228"/>
      <c r="CP1" s="228"/>
      <c r="CQ1" s="228"/>
      <c r="CR1" s="228"/>
      <c r="CS1" s="228"/>
      <c r="CT1" s="228"/>
      <c r="CU1" s="228"/>
      <c r="CV1" s="228"/>
      <c r="CW1" s="228"/>
      <c r="CX1" s="228"/>
      <c r="CY1" s="228"/>
      <c r="CZ1" s="228"/>
      <c r="DA1" s="228"/>
      <c r="DB1" s="228"/>
      <c r="DC1" s="228"/>
      <c r="DD1" s="228"/>
      <c r="DE1" s="228"/>
      <c r="DF1" s="228"/>
      <c r="DG1" s="228"/>
      <c r="DH1" s="228"/>
      <c r="DI1" s="228"/>
      <c r="DJ1" s="228"/>
      <c r="DK1" s="228"/>
      <c r="DL1" s="228"/>
      <c r="DM1" s="228"/>
      <c r="DN1" s="228"/>
      <c r="DO1" s="228"/>
      <c r="DP1" s="228"/>
      <c r="DQ1" s="229"/>
      <c r="DR1" s="229"/>
      <c r="DS1" s="229"/>
      <c r="DT1" s="229"/>
      <c r="DU1" s="229"/>
      <c r="DV1" s="229"/>
      <c r="DW1" s="229"/>
      <c r="DX1" s="229"/>
      <c r="DY1" s="229"/>
      <c r="DZ1" s="229"/>
      <c r="EA1" s="230"/>
    </row>
    <row r="2" spans="1:131" ht="26.25" customHeight="1" thickBot="1" x14ac:dyDescent="0.2">
      <c r="A2" s="721" t="s">
        <v>366</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722" t="s">
        <v>367</v>
      </c>
      <c r="DK2" s="723"/>
      <c r="DL2" s="723"/>
      <c r="DM2" s="723"/>
      <c r="DN2" s="723"/>
      <c r="DO2" s="724"/>
      <c r="DP2" s="228"/>
      <c r="DQ2" s="722" t="s">
        <v>368</v>
      </c>
      <c r="DR2" s="723"/>
      <c r="DS2" s="723"/>
      <c r="DT2" s="723"/>
      <c r="DU2" s="723"/>
      <c r="DV2" s="723"/>
      <c r="DW2" s="723"/>
      <c r="DX2" s="723"/>
      <c r="DY2" s="723"/>
      <c r="DZ2" s="724"/>
      <c r="EA2" s="230"/>
    </row>
    <row r="3" spans="1:131" ht="11.25" customHeight="1" x14ac:dyDescent="0.15">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30"/>
    </row>
    <row r="4" spans="1:131" s="235" customFormat="1" ht="26.25" customHeight="1" thickBot="1" x14ac:dyDescent="0.2">
      <c r="A4" s="725" t="s">
        <v>369</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32"/>
      <c r="BA4" s="232"/>
      <c r="BB4" s="232"/>
      <c r="BC4" s="232"/>
      <c r="BD4" s="232"/>
      <c r="BE4" s="233"/>
      <c r="BF4" s="233"/>
      <c r="BG4" s="233"/>
      <c r="BH4" s="233"/>
      <c r="BI4" s="233"/>
      <c r="BJ4" s="233"/>
      <c r="BK4" s="233"/>
      <c r="BL4" s="233"/>
      <c r="BM4" s="233"/>
      <c r="BN4" s="233"/>
      <c r="BO4" s="233"/>
      <c r="BP4" s="233"/>
      <c r="BQ4" s="726" t="s">
        <v>370</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34"/>
    </row>
    <row r="5" spans="1:131" s="235" customFormat="1" ht="26.25" customHeight="1" x14ac:dyDescent="0.15">
      <c r="A5" s="727" t="s">
        <v>371</v>
      </c>
      <c r="B5" s="728"/>
      <c r="C5" s="728"/>
      <c r="D5" s="728"/>
      <c r="E5" s="728"/>
      <c r="F5" s="728"/>
      <c r="G5" s="728"/>
      <c r="H5" s="728"/>
      <c r="I5" s="728"/>
      <c r="J5" s="728"/>
      <c r="K5" s="728"/>
      <c r="L5" s="728"/>
      <c r="M5" s="728"/>
      <c r="N5" s="728"/>
      <c r="O5" s="728"/>
      <c r="P5" s="729"/>
      <c r="Q5" s="733" t="s">
        <v>372</v>
      </c>
      <c r="R5" s="734"/>
      <c r="S5" s="734"/>
      <c r="T5" s="734"/>
      <c r="U5" s="735"/>
      <c r="V5" s="733" t="s">
        <v>373</v>
      </c>
      <c r="W5" s="734"/>
      <c r="X5" s="734"/>
      <c r="Y5" s="734"/>
      <c r="Z5" s="735"/>
      <c r="AA5" s="733" t="s">
        <v>374</v>
      </c>
      <c r="AB5" s="734"/>
      <c r="AC5" s="734"/>
      <c r="AD5" s="734"/>
      <c r="AE5" s="734"/>
      <c r="AF5" s="739" t="s">
        <v>375</v>
      </c>
      <c r="AG5" s="734"/>
      <c r="AH5" s="734"/>
      <c r="AI5" s="734"/>
      <c r="AJ5" s="740"/>
      <c r="AK5" s="734" t="s">
        <v>376</v>
      </c>
      <c r="AL5" s="734"/>
      <c r="AM5" s="734"/>
      <c r="AN5" s="734"/>
      <c r="AO5" s="735"/>
      <c r="AP5" s="733" t="s">
        <v>377</v>
      </c>
      <c r="AQ5" s="734"/>
      <c r="AR5" s="734"/>
      <c r="AS5" s="734"/>
      <c r="AT5" s="735"/>
      <c r="AU5" s="733" t="s">
        <v>378</v>
      </c>
      <c r="AV5" s="734"/>
      <c r="AW5" s="734"/>
      <c r="AX5" s="734"/>
      <c r="AY5" s="740"/>
      <c r="AZ5" s="232"/>
      <c r="BA5" s="232"/>
      <c r="BB5" s="232"/>
      <c r="BC5" s="232"/>
      <c r="BD5" s="232"/>
      <c r="BE5" s="233"/>
      <c r="BF5" s="233"/>
      <c r="BG5" s="233"/>
      <c r="BH5" s="233"/>
      <c r="BI5" s="233"/>
      <c r="BJ5" s="233"/>
      <c r="BK5" s="233"/>
      <c r="BL5" s="233"/>
      <c r="BM5" s="233"/>
      <c r="BN5" s="233"/>
      <c r="BO5" s="233"/>
      <c r="BP5" s="233"/>
      <c r="BQ5" s="727" t="s">
        <v>379</v>
      </c>
      <c r="BR5" s="728"/>
      <c r="BS5" s="728"/>
      <c r="BT5" s="728"/>
      <c r="BU5" s="728"/>
      <c r="BV5" s="728"/>
      <c r="BW5" s="728"/>
      <c r="BX5" s="728"/>
      <c r="BY5" s="728"/>
      <c r="BZ5" s="728"/>
      <c r="CA5" s="728"/>
      <c r="CB5" s="728"/>
      <c r="CC5" s="728"/>
      <c r="CD5" s="728"/>
      <c r="CE5" s="728"/>
      <c r="CF5" s="728"/>
      <c r="CG5" s="729"/>
      <c r="CH5" s="733" t="s">
        <v>380</v>
      </c>
      <c r="CI5" s="734"/>
      <c r="CJ5" s="734"/>
      <c r="CK5" s="734"/>
      <c r="CL5" s="735"/>
      <c r="CM5" s="733" t="s">
        <v>381</v>
      </c>
      <c r="CN5" s="734"/>
      <c r="CO5" s="734"/>
      <c r="CP5" s="734"/>
      <c r="CQ5" s="735"/>
      <c r="CR5" s="733" t="s">
        <v>382</v>
      </c>
      <c r="CS5" s="734"/>
      <c r="CT5" s="734"/>
      <c r="CU5" s="734"/>
      <c r="CV5" s="735"/>
      <c r="CW5" s="733" t="s">
        <v>383</v>
      </c>
      <c r="CX5" s="734"/>
      <c r="CY5" s="734"/>
      <c r="CZ5" s="734"/>
      <c r="DA5" s="735"/>
      <c r="DB5" s="733" t="s">
        <v>384</v>
      </c>
      <c r="DC5" s="734"/>
      <c r="DD5" s="734"/>
      <c r="DE5" s="734"/>
      <c r="DF5" s="735"/>
      <c r="DG5" s="763" t="s">
        <v>385</v>
      </c>
      <c r="DH5" s="764"/>
      <c r="DI5" s="764"/>
      <c r="DJ5" s="764"/>
      <c r="DK5" s="765"/>
      <c r="DL5" s="763" t="s">
        <v>386</v>
      </c>
      <c r="DM5" s="764"/>
      <c r="DN5" s="764"/>
      <c r="DO5" s="764"/>
      <c r="DP5" s="765"/>
      <c r="DQ5" s="733" t="s">
        <v>387</v>
      </c>
      <c r="DR5" s="734"/>
      <c r="DS5" s="734"/>
      <c r="DT5" s="734"/>
      <c r="DU5" s="735"/>
      <c r="DV5" s="733" t="s">
        <v>378</v>
      </c>
      <c r="DW5" s="734"/>
      <c r="DX5" s="734"/>
      <c r="DY5" s="734"/>
      <c r="DZ5" s="740"/>
      <c r="EA5" s="234"/>
    </row>
    <row r="6" spans="1:131" s="235" customFormat="1" ht="26.25" customHeight="1" thickBot="1" x14ac:dyDescent="0.2">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32"/>
      <c r="BA6" s="232"/>
      <c r="BB6" s="232"/>
      <c r="BC6" s="232"/>
      <c r="BD6" s="232"/>
      <c r="BE6" s="233"/>
      <c r="BF6" s="233"/>
      <c r="BG6" s="233"/>
      <c r="BH6" s="233"/>
      <c r="BI6" s="233"/>
      <c r="BJ6" s="233"/>
      <c r="BK6" s="233"/>
      <c r="BL6" s="233"/>
      <c r="BM6" s="233"/>
      <c r="BN6" s="233"/>
      <c r="BO6" s="233"/>
      <c r="BP6" s="233"/>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34"/>
    </row>
    <row r="7" spans="1:131" s="235" customFormat="1" ht="26.25" customHeight="1" thickTop="1" x14ac:dyDescent="0.15">
      <c r="A7" s="236">
        <v>1</v>
      </c>
      <c r="B7" s="749" t="s">
        <v>388</v>
      </c>
      <c r="C7" s="750"/>
      <c r="D7" s="750"/>
      <c r="E7" s="750"/>
      <c r="F7" s="750"/>
      <c r="G7" s="750"/>
      <c r="H7" s="750"/>
      <c r="I7" s="750"/>
      <c r="J7" s="750"/>
      <c r="K7" s="750"/>
      <c r="L7" s="750"/>
      <c r="M7" s="750"/>
      <c r="N7" s="750"/>
      <c r="O7" s="750"/>
      <c r="P7" s="751"/>
      <c r="Q7" s="752">
        <v>395980</v>
      </c>
      <c r="R7" s="753"/>
      <c r="S7" s="753"/>
      <c r="T7" s="753"/>
      <c r="U7" s="753"/>
      <c r="V7" s="753">
        <v>381377</v>
      </c>
      <c r="W7" s="753"/>
      <c r="X7" s="753"/>
      <c r="Y7" s="753"/>
      <c r="Z7" s="753"/>
      <c r="AA7" s="753">
        <v>14603</v>
      </c>
      <c r="AB7" s="753"/>
      <c r="AC7" s="753"/>
      <c r="AD7" s="753"/>
      <c r="AE7" s="754"/>
      <c r="AF7" s="755">
        <v>9203</v>
      </c>
      <c r="AG7" s="756"/>
      <c r="AH7" s="756"/>
      <c r="AI7" s="756"/>
      <c r="AJ7" s="757"/>
      <c r="AK7" s="758">
        <v>54</v>
      </c>
      <c r="AL7" s="759"/>
      <c r="AM7" s="759"/>
      <c r="AN7" s="759"/>
      <c r="AO7" s="759"/>
      <c r="AP7" s="759">
        <v>285258</v>
      </c>
      <c r="AQ7" s="759"/>
      <c r="AR7" s="759"/>
      <c r="AS7" s="759"/>
      <c r="AT7" s="759"/>
      <c r="AU7" s="760"/>
      <c r="AV7" s="760"/>
      <c r="AW7" s="760"/>
      <c r="AX7" s="760"/>
      <c r="AY7" s="761"/>
      <c r="AZ7" s="232"/>
      <c r="BA7" s="232"/>
      <c r="BB7" s="232"/>
      <c r="BC7" s="232"/>
      <c r="BD7" s="232"/>
      <c r="BE7" s="233"/>
      <c r="BF7" s="233"/>
      <c r="BG7" s="233"/>
      <c r="BH7" s="233"/>
      <c r="BI7" s="233"/>
      <c r="BJ7" s="233"/>
      <c r="BK7" s="233"/>
      <c r="BL7" s="233"/>
      <c r="BM7" s="233"/>
      <c r="BN7" s="233"/>
      <c r="BO7" s="233"/>
      <c r="BP7" s="233"/>
      <c r="BQ7" s="236">
        <v>1</v>
      </c>
      <c r="BR7" s="237"/>
      <c r="BS7" s="746" t="s">
        <v>602</v>
      </c>
      <c r="BT7" s="747"/>
      <c r="BU7" s="747"/>
      <c r="BV7" s="747"/>
      <c r="BW7" s="747"/>
      <c r="BX7" s="747"/>
      <c r="BY7" s="747"/>
      <c r="BZ7" s="747"/>
      <c r="CA7" s="747"/>
      <c r="CB7" s="747"/>
      <c r="CC7" s="747"/>
      <c r="CD7" s="747"/>
      <c r="CE7" s="747"/>
      <c r="CF7" s="747"/>
      <c r="CG7" s="762"/>
      <c r="CH7" s="743">
        <v>1</v>
      </c>
      <c r="CI7" s="744"/>
      <c r="CJ7" s="744"/>
      <c r="CK7" s="744"/>
      <c r="CL7" s="745"/>
      <c r="CM7" s="743">
        <v>418</v>
      </c>
      <c r="CN7" s="744"/>
      <c r="CO7" s="744"/>
      <c r="CP7" s="744"/>
      <c r="CQ7" s="745"/>
      <c r="CR7" s="743">
        <v>150</v>
      </c>
      <c r="CS7" s="744"/>
      <c r="CT7" s="744"/>
      <c r="CU7" s="744"/>
      <c r="CV7" s="745"/>
      <c r="CW7" s="743">
        <v>5</v>
      </c>
      <c r="CX7" s="744"/>
      <c r="CY7" s="744"/>
      <c r="CZ7" s="744"/>
      <c r="DA7" s="745"/>
      <c r="DB7" s="743" t="s">
        <v>537</v>
      </c>
      <c r="DC7" s="744"/>
      <c r="DD7" s="744"/>
      <c r="DE7" s="744"/>
      <c r="DF7" s="745"/>
      <c r="DG7" s="743" t="s">
        <v>537</v>
      </c>
      <c r="DH7" s="744"/>
      <c r="DI7" s="744"/>
      <c r="DJ7" s="744"/>
      <c r="DK7" s="745"/>
      <c r="DL7" s="743" t="s">
        <v>537</v>
      </c>
      <c r="DM7" s="744"/>
      <c r="DN7" s="744"/>
      <c r="DO7" s="744"/>
      <c r="DP7" s="745"/>
      <c r="DQ7" s="743" t="s">
        <v>537</v>
      </c>
      <c r="DR7" s="744"/>
      <c r="DS7" s="744"/>
      <c r="DT7" s="744"/>
      <c r="DU7" s="745"/>
      <c r="DV7" s="746"/>
      <c r="DW7" s="747"/>
      <c r="DX7" s="747"/>
      <c r="DY7" s="747"/>
      <c r="DZ7" s="748"/>
      <c r="EA7" s="234"/>
    </row>
    <row r="8" spans="1:131" s="235" customFormat="1" ht="26.25" customHeight="1" x14ac:dyDescent="0.15">
      <c r="A8" s="238">
        <v>2</v>
      </c>
      <c r="B8" s="780" t="s">
        <v>389</v>
      </c>
      <c r="C8" s="781"/>
      <c r="D8" s="781"/>
      <c r="E8" s="781"/>
      <c r="F8" s="781"/>
      <c r="G8" s="781"/>
      <c r="H8" s="781"/>
      <c r="I8" s="781"/>
      <c r="J8" s="781"/>
      <c r="K8" s="781"/>
      <c r="L8" s="781"/>
      <c r="M8" s="781"/>
      <c r="N8" s="781"/>
      <c r="O8" s="781"/>
      <c r="P8" s="782"/>
      <c r="Q8" s="783">
        <v>321</v>
      </c>
      <c r="R8" s="784"/>
      <c r="S8" s="784"/>
      <c r="T8" s="784"/>
      <c r="U8" s="784"/>
      <c r="V8" s="784">
        <v>134</v>
      </c>
      <c r="W8" s="784"/>
      <c r="X8" s="784"/>
      <c r="Y8" s="784"/>
      <c r="Z8" s="784"/>
      <c r="AA8" s="784">
        <v>187</v>
      </c>
      <c r="AB8" s="784"/>
      <c r="AC8" s="784"/>
      <c r="AD8" s="784"/>
      <c r="AE8" s="785"/>
      <c r="AF8" s="786">
        <v>104</v>
      </c>
      <c r="AG8" s="787"/>
      <c r="AH8" s="787"/>
      <c r="AI8" s="787"/>
      <c r="AJ8" s="788"/>
      <c r="AK8" s="769">
        <v>16</v>
      </c>
      <c r="AL8" s="770"/>
      <c r="AM8" s="770"/>
      <c r="AN8" s="770"/>
      <c r="AO8" s="770"/>
      <c r="AP8" s="770">
        <v>974</v>
      </c>
      <c r="AQ8" s="770"/>
      <c r="AR8" s="770"/>
      <c r="AS8" s="770"/>
      <c r="AT8" s="770"/>
      <c r="AU8" s="771"/>
      <c r="AV8" s="771"/>
      <c r="AW8" s="771"/>
      <c r="AX8" s="771"/>
      <c r="AY8" s="772"/>
      <c r="AZ8" s="232"/>
      <c r="BA8" s="232"/>
      <c r="BB8" s="232"/>
      <c r="BC8" s="232"/>
      <c r="BD8" s="232"/>
      <c r="BE8" s="233"/>
      <c r="BF8" s="233"/>
      <c r="BG8" s="233"/>
      <c r="BH8" s="233"/>
      <c r="BI8" s="233"/>
      <c r="BJ8" s="233"/>
      <c r="BK8" s="233"/>
      <c r="BL8" s="233"/>
      <c r="BM8" s="233"/>
      <c r="BN8" s="233"/>
      <c r="BO8" s="233"/>
      <c r="BP8" s="233"/>
      <c r="BQ8" s="238">
        <v>2</v>
      </c>
      <c r="BR8" s="239"/>
      <c r="BS8" s="773" t="s">
        <v>603</v>
      </c>
      <c r="BT8" s="774"/>
      <c r="BU8" s="774"/>
      <c r="BV8" s="774"/>
      <c r="BW8" s="774"/>
      <c r="BX8" s="774"/>
      <c r="BY8" s="774"/>
      <c r="BZ8" s="774"/>
      <c r="CA8" s="774"/>
      <c r="CB8" s="774"/>
      <c r="CC8" s="774"/>
      <c r="CD8" s="774"/>
      <c r="CE8" s="774"/>
      <c r="CF8" s="774"/>
      <c r="CG8" s="775"/>
      <c r="CH8" s="776">
        <v>73</v>
      </c>
      <c r="CI8" s="777"/>
      <c r="CJ8" s="777"/>
      <c r="CK8" s="777"/>
      <c r="CL8" s="778"/>
      <c r="CM8" s="776">
        <v>3362</v>
      </c>
      <c r="CN8" s="777"/>
      <c r="CO8" s="777"/>
      <c r="CP8" s="777"/>
      <c r="CQ8" s="778"/>
      <c r="CR8" s="776">
        <v>2000</v>
      </c>
      <c r="CS8" s="777"/>
      <c r="CT8" s="777"/>
      <c r="CU8" s="777"/>
      <c r="CV8" s="778"/>
      <c r="CW8" s="776" t="s">
        <v>537</v>
      </c>
      <c r="CX8" s="777"/>
      <c r="CY8" s="777"/>
      <c r="CZ8" s="777"/>
      <c r="DA8" s="778"/>
      <c r="DB8" s="776" t="s">
        <v>537</v>
      </c>
      <c r="DC8" s="777"/>
      <c r="DD8" s="777"/>
      <c r="DE8" s="777"/>
      <c r="DF8" s="778"/>
      <c r="DG8" s="776" t="s">
        <v>537</v>
      </c>
      <c r="DH8" s="777"/>
      <c r="DI8" s="777"/>
      <c r="DJ8" s="777"/>
      <c r="DK8" s="778"/>
      <c r="DL8" s="776" t="s">
        <v>537</v>
      </c>
      <c r="DM8" s="777"/>
      <c r="DN8" s="777"/>
      <c r="DO8" s="777"/>
      <c r="DP8" s="778"/>
      <c r="DQ8" s="776" t="s">
        <v>537</v>
      </c>
      <c r="DR8" s="777"/>
      <c r="DS8" s="777"/>
      <c r="DT8" s="777"/>
      <c r="DU8" s="778"/>
      <c r="DV8" s="773"/>
      <c r="DW8" s="774"/>
      <c r="DX8" s="774"/>
      <c r="DY8" s="774"/>
      <c r="DZ8" s="779"/>
      <c r="EA8" s="234"/>
    </row>
    <row r="9" spans="1:131" s="235" customFormat="1" ht="26.25" customHeight="1" x14ac:dyDescent="0.15">
      <c r="A9" s="238">
        <v>3</v>
      </c>
      <c r="B9" s="780" t="s">
        <v>390</v>
      </c>
      <c r="C9" s="781"/>
      <c r="D9" s="781"/>
      <c r="E9" s="781"/>
      <c r="F9" s="781"/>
      <c r="G9" s="781"/>
      <c r="H9" s="781"/>
      <c r="I9" s="781"/>
      <c r="J9" s="781"/>
      <c r="K9" s="781"/>
      <c r="L9" s="781"/>
      <c r="M9" s="781"/>
      <c r="N9" s="781"/>
      <c r="O9" s="781"/>
      <c r="P9" s="782"/>
      <c r="Q9" s="783" t="s">
        <v>614</v>
      </c>
      <c r="R9" s="784"/>
      <c r="S9" s="784"/>
      <c r="T9" s="784"/>
      <c r="U9" s="784"/>
      <c r="V9" s="784" t="s">
        <v>537</v>
      </c>
      <c r="W9" s="784"/>
      <c r="X9" s="784"/>
      <c r="Y9" s="784"/>
      <c r="Z9" s="784"/>
      <c r="AA9" s="784" t="s">
        <v>537</v>
      </c>
      <c r="AB9" s="784"/>
      <c r="AC9" s="784"/>
      <c r="AD9" s="784"/>
      <c r="AE9" s="785"/>
      <c r="AF9" s="786" t="s">
        <v>391</v>
      </c>
      <c r="AG9" s="787"/>
      <c r="AH9" s="787"/>
      <c r="AI9" s="787"/>
      <c r="AJ9" s="788"/>
      <c r="AK9" s="769" t="s">
        <v>537</v>
      </c>
      <c r="AL9" s="770"/>
      <c r="AM9" s="770"/>
      <c r="AN9" s="770"/>
      <c r="AO9" s="770"/>
      <c r="AP9" s="770" t="s">
        <v>537</v>
      </c>
      <c r="AQ9" s="770"/>
      <c r="AR9" s="770"/>
      <c r="AS9" s="770"/>
      <c r="AT9" s="770"/>
      <c r="AU9" s="771"/>
      <c r="AV9" s="771"/>
      <c r="AW9" s="771"/>
      <c r="AX9" s="771"/>
      <c r="AY9" s="772"/>
      <c r="AZ9" s="232"/>
      <c r="BA9" s="232"/>
      <c r="BB9" s="232"/>
      <c r="BC9" s="232"/>
      <c r="BD9" s="232"/>
      <c r="BE9" s="233"/>
      <c r="BF9" s="233"/>
      <c r="BG9" s="233"/>
      <c r="BH9" s="233"/>
      <c r="BI9" s="233"/>
      <c r="BJ9" s="233"/>
      <c r="BK9" s="233"/>
      <c r="BL9" s="233"/>
      <c r="BM9" s="233"/>
      <c r="BN9" s="233"/>
      <c r="BO9" s="233"/>
      <c r="BP9" s="233"/>
      <c r="BQ9" s="238">
        <v>3</v>
      </c>
      <c r="BR9" s="239"/>
      <c r="BS9" s="773" t="s">
        <v>604</v>
      </c>
      <c r="BT9" s="774"/>
      <c r="BU9" s="774"/>
      <c r="BV9" s="774"/>
      <c r="BW9" s="774"/>
      <c r="BX9" s="774"/>
      <c r="BY9" s="774"/>
      <c r="BZ9" s="774"/>
      <c r="CA9" s="774"/>
      <c r="CB9" s="774"/>
      <c r="CC9" s="774"/>
      <c r="CD9" s="774"/>
      <c r="CE9" s="774"/>
      <c r="CF9" s="774"/>
      <c r="CG9" s="775"/>
      <c r="CH9" s="776">
        <v>-65</v>
      </c>
      <c r="CI9" s="777"/>
      <c r="CJ9" s="777"/>
      <c r="CK9" s="777"/>
      <c r="CL9" s="778"/>
      <c r="CM9" s="776">
        <v>163</v>
      </c>
      <c r="CN9" s="777"/>
      <c r="CO9" s="777"/>
      <c r="CP9" s="777"/>
      <c r="CQ9" s="778"/>
      <c r="CR9" s="776" t="s">
        <v>620</v>
      </c>
      <c r="CS9" s="777"/>
      <c r="CT9" s="777"/>
      <c r="CU9" s="777"/>
      <c r="CV9" s="778"/>
      <c r="CW9" s="776">
        <v>205</v>
      </c>
      <c r="CX9" s="777"/>
      <c r="CY9" s="777"/>
      <c r="CZ9" s="777"/>
      <c r="DA9" s="778"/>
      <c r="DB9" s="776" t="s">
        <v>537</v>
      </c>
      <c r="DC9" s="777"/>
      <c r="DD9" s="777"/>
      <c r="DE9" s="777"/>
      <c r="DF9" s="778"/>
      <c r="DG9" s="776" t="s">
        <v>537</v>
      </c>
      <c r="DH9" s="777"/>
      <c r="DI9" s="777"/>
      <c r="DJ9" s="777"/>
      <c r="DK9" s="778"/>
      <c r="DL9" s="776" t="s">
        <v>537</v>
      </c>
      <c r="DM9" s="777"/>
      <c r="DN9" s="777"/>
      <c r="DO9" s="777"/>
      <c r="DP9" s="778"/>
      <c r="DQ9" s="776" t="s">
        <v>537</v>
      </c>
      <c r="DR9" s="777"/>
      <c r="DS9" s="777"/>
      <c r="DT9" s="777"/>
      <c r="DU9" s="778"/>
      <c r="DV9" s="773"/>
      <c r="DW9" s="774"/>
      <c r="DX9" s="774"/>
      <c r="DY9" s="774"/>
      <c r="DZ9" s="779"/>
      <c r="EA9" s="234"/>
    </row>
    <row r="10" spans="1:131" s="235" customFormat="1" ht="26.25" customHeight="1" x14ac:dyDescent="0.15">
      <c r="A10" s="238">
        <v>4</v>
      </c>
      <c r="B10" s="780" t="s">
        <v>392</v>
      </c>
      <c r="C10" s="781"/>
      <c r="D10" s="781"/>
      <c r="E10" s="781"/>
      <c r="F10" s="781"/>
      <c r="G10" s="781"/>
      <c r="H10" s="781"/>
      <c r="I10" s="781"/>
      <c r="J10" s="781"/>
      <c r="K10" s="781"/>
      <c r="L10" s="781"/>
      <c r="M10" s="781"/>
      <c r="N10" s="781"/>
      <c r="O10" s="781"/>
      <c r="P10" s="782"/>
      <c r="Q10" s="783">
        <v>70</v>
      </c>
      <c r="R10" s="784"/>
      <c r="S10" s="784"/>
      <c r="T10" s="784"/>
      <c r="U10" s="784"/>
      <c r="V10" s="784">
        <v>61</v>
      </c>
      <c r="W10" s="784"/>
      <c r="X10" s="784"/>
      <c r="Y10" s="784"/>
      <c r="Z10" s="784"/>
      <c r="AA10" s="784">
        <v>9</v>
      </c>
      <c r="AB10" s="784"/>
      <c r="AC10" s="784"/>
      <c r="AD10" s="784"/>
      <c r="AE10" s="785"/>
      <c r="AF10" s="786">
        <v>10</v>
      </c>
      <c r="AG10" s="787"/>
      <c r="AH10" s="787"/>
      <c r="AI10" s="787"/>
      <c r="AJ10" s="788"/>
      <c r="AK10" s="769" t="s">
        <v>537</v>
      </c>
      <c r="AL10" s="770"/>
      <c r="AM10" s="770"/>
      <c r="AN10" s="770"/>
      <c r="AO10" s="770"/>
      <c r="AP10" s="770" t="s">
        <v>537</v>
      </c>
      <c r="AQ10" s="770"/>
      <c r="AR10" s="770"/>
      <c r="AS10" s="770"/>
      <c r="AT10" s="770"/>
      <c r="AU10" s="771"/>
      <c r="AV10" s="771"/>
      <c r="AW10" s="771"/>
      <c r="AX10" s="771"/>
      <c r="AY10" s="772"/>
      <c r="AZ10" s="232"/>
      <c r="BA10" s="232"/>
      <c r="BB10" s="232"/>
      <c r="BC10" s="232"/>
      <c r="BD10" s="232"/>
      <c r="BE10" s="233"/>
      <c r="BF10" s="233"/>
      <c r="BG10" s="233"/>
      <c r="BH10" s="233"/>
      <c r="BI10" s="233"/>
      <c r="BJ10" s="233"/>
      <c r="BK10" s="233"/>
      <c r="BL10" s="233"/>
      <c r="BM10" s="233"/>
      <c r="BN10" s="233"/>
      <c r="BO10" s="233"/>
      <c r="BP10" s="233"/>
      <c r="BQ10" s="238">
        <v>4</v>
      </c>
      <c r="BR10" s="239"/>
      <c r="BS10" s="773" t="s">
        <v>605</v>
      </c>
      <c r="BT10" s="774"/>
      <c r="BU10" s="774"/>
      <c r="BV10" s="774"/>
      <c r="BW10" s="774"/>
      <c r="BX10" s="774"/>
      <c r="BY10" s="774"/>
      <c r="BZ10" s="774"/>
      <c r="CA10" s="774"/>
      <c r="CB10" s="774"/>
      <c r="CC10" s="774"/>
      <c r="CD10" s="774"/>
      <c r="CE10" s="774"/>
      <c r="CF10" s="774"/>
      <c r="CG10" s="775"/>
      <c r="CH10" s="776">
        <v>8</v>
      </c>
      <c r="CI10" s="777"/>
      <c r="CJ10" s="777"/>
      <c r="CK10" s="777"/>
      <c r="CL10" s="778"/>
      <c r="CM10" s="776">
        <v>229</v>
      </c>
      <c r="CN10" s="777"/>
      <c r="CO10" s="777"/>
      <c r="CP10" s="777"/>
      <c r="CQ10" s="778"/>
      <c r="CR10" s="776" t="s">
        <v>620</v>
      </c>
      <c r="CS10" s="777"/>
      <c r="CT10" s="777"/>
      <c r="CU10" s="777"/>
      <c r="CV10" s="778"/>
      <c r="CW10" s="776">
        <v>63</v>
      </c>
      <c r="CX10" s="777"/>
      <c r="CY10" s="777"/>
      <c r="CZ10" s="777"/>
      <c r="DA10" s="778"/>
      <c r="DB10" s="776" t="s">
        <v>537</v>
      </c>
      <c r="DC10" s="777"/>
      <c r="DD10" s="777"/>
      <c r="DE10" s="777"/>
      <c r="DF10" s="778"/>
      <c r="DG10" s="776" t="s">
        <v>537</v>
      </c>
      <c r="DH10" s="777"/>
      <c r="DI10" s="777"/>
      <c r="DJ10" s="777"/>
      <c r="DK10" s="778"/>
      <c r="DL10" s="776" t="s">
        <v>537</v>
      </c>
      <c r="DM10" s="777"/>
      <c r="DN10" s="777"/>
      <c r="DO10" s="777"/>
      <c r="DP10" s="778"/>
      <c r="DQ10" s="776" t="s">
        <v>537</v>
      </c>
      <c r="DR10" s="777"/>
      <c r="DS10" s="777"/>
      <c r="DT10" s="777"/>
      <c r="DU10" s="778"/>
      <c r="DV10" s="773"/>
      <c r="DW10" s="774"/>
      <c r="DX10" s="774"/>
      <c r="DY10" s="774"/>
      <c r="DZ10" s="779"/>
      <c r="EA10" s="234"/>
    </row>
    <row r="11" spans="1:131" s="235" customFormat="1" ht="26.25" customHeight="1" x14ac:dyDescent="0.15">
      <c r="A11" s="238">
        <v>5</v>
      </c>
      <c r="B11" s="780" t="s">
        <v>393</v>
      </c>
      <c r="C11" s="781"/>
      <c r="D11" s="781"/>
      <c r="E11" s="781"/>
      <c r="F11" s="781"/>
      <c r="G11" s="781"/>
      <c r="H11" s="781"/>
      <c r="I11" s="781"/>
      <c r="J11" s="781"/>
      <c r="K11" s="781"/>
      <c r="L11" s="781"/>
      <c r="M11" s="781"/>
      <c r="N11" s="781"/>
      <c r="O11" s="781"/>
      <c r="P11" s="782"/>
      <c r="Q11" s="783">
        <v>5</v>
      </c>
      <c r="R11" s="784"/>
      <c r="S11" s="784"/>
      <c r="T11" s="784"/>
      <c r="U11" s="784"/>
      <c r="V11" s="784">
        <v>4</v>
      </c>
      <c r="W11" s="784"/>
      <c r="X11" s="784"/>
      <c r="Y11" s="784"/>
      <c r="Z11" s="784"/>
      <c r="AA11" s="784">
        <v>1</v>
      </c>
      <c r="AB11" s="784"/>
      <c r="AC11" s="784"/>
      <c r="AD11" s="784"/>
      <c r="AE11" s="785"/>
      <c r="AF11" s="786">
        <v>2</v>
      </c>
      <c r="AG11" s="787"/>
      <c r="AH11" s="787"/>
      <c r="AI11" s="787"/>
      <c r="AJ11" s="788"/>
      <c r="AK11" s="769">
        <v>3</v>
      </c>
      <c r="AL11" s="770"/>
      <c r="AM11" s="770"/>
      <c r="AN11" s="770"/>
      <c r="AO11" s="770"/>
      <c r="AP11" s="770" t="s">
        <v>537</v>
      </c>
      <c r="AQ11" s="770"/>
      <c r="AR11" s="770"/>
      <c r="AS11" s="770"/>
      <c r="AT11" s="770"/>
      <c r="AU11" s="771"/>
      <c r="AV11" s="771"/>
      <c r="AW11" s="771"/>
      <c r="AX11" s="771"/>
      <c r="AY11" s="772"/>
      <c r="AZ11" s="232"/>
      <c r="BA11" s="232"/>
      <c r="BB11" s="232"/>
      <c r="BC11" s="232"/>
      <c r="BD11" s="232"/>
      <c r="BE11" s="233"/>
      <c r="BF11" s="233"/>
      <c r="BG11" s="233"/>
      <c r="BH11" s="233"/>
      <c r="BI11" s="233"/>
      <c r="BJ11" s="233"/>
      <c r="BK11" s="233"/>
      <c r="BL11" s="233"/>
      <c r="BM11" s="233"/>
      <c r="BN11" s="233"/>
      <c r="BO11" s="233"/>
      <c r="BP11" s="233"/>
      <c r="BQ11" s="238">
        <v>5</v>
      </c>
      <c r="BR11" s="239"/>
      <c r="BS11" s="773" t="s">
        <v>606</v>
      </c>
      <c r="BT11" s="774"/>
      <c r="BU11" s="774"/>
      <c r="BV11" s="774"/>
      <c r="BW11" s="774"/>
      <c r="BX11" s="774"/>
      <c r="BY11" s="774"/>
      <c r="BZ11" s="774"/>
      <c r="CA11" s="774"/>
      <c r="CB11" s="774"/>
      <c r="CC11" s="774"/>
      <c r="CD11" s="774"/>
      <c r="CE11" s="774"/>
      <c r="CF11" s="774"/>
      <c r="CG11" s="775"/>
      <c r="CH11" s="776">
        <v>-34</v>
      </c>
      <c r="CI11" s="777"/>
      <c r="CJ11" s="777"/>
      <c r="CK11" s="777"/>
      <c r="CL11" s="778"/>
      <c r="CM11" s="776">
        <v>442</v>
      </c>
      <c r="CN11" s="777"/>
      <c r="CO11" s="777"/>
      <c r="CP11" s="777"/>
      <c r="CQ11" s="778"/>
      <c r="CR11" s="776">
        <v>3</v>
      </c>
      <c r="CS11" s="777"/>
      <c r="CT11" s="777"/>
      <c r="CU11" s="777"/>
      <c r="CV11" s="778"/>
      <c r="CW11" s="776" t="s">
        <v>537</v>
      </c>
      <c r="CX11" s="777"/>
      <c r="CY11" s="777"/>
      <c r="CZ11" s="777"/>
      <c r="DA11" s="778"/>
      <c r="DB11" s="776" t="s">
        <v>537</v>
      </c>
      <c r="DC11" s="777"/>
      <c r="DD11" s="777"/>
      <c r="DE11" s="777"/>
      <c r="DF11" s="778"/>
      <c r="DG11" s="776" t="s">
        <v>537</v>
      </c>
      <c r="DH11" s="777"/>
      <c r="DI11" s="777"/>
      <c r="DJ11" s="777"/>
      <c r="DK11" s="778"/>
      <c r="DL11" s="776" t="s">
        <v>537</v>
      </c>
      <c r="DM11" s="777"/>
      <c r="DN11" s="777"/>
      <c r="DO11" s="777"/>
      <c r="DP11" s="778"/>
      <c r="DQ11" s="776" t="s">
        <v>537</v>
      </c>
      <c r="DR11" s="777"/>
      <c r="DS11" s="777"/>
      <c r="DT11" s="777"/>
      <c r="DU11" s="778"/>
      <c r="DV11" s="773"/>
      <c r="DW11" s="774"/>
      <c r="DX11" s="774"/>
      <c r="DY11" s="774"/>
      <c r="DZ11" s="779"/>
      <c r="EA11" s="234"/>
    </row>
    <row r="12" spans="1:131" s="235" customFormat="1" ht="26.25" customHeight="1" x14ac:dyDescent="0.15">
      <c r="A12" s="238">
        <v>6</v>
      </c>
      <c r="B12" s="780" t="s">
        <v>394</v>
      </c>
      <c r="C12" s="781"/>
      <c r="D12" s="781"/>
      <c r="E12" s="781"/>
      <c r="F12" s="781"/>
      <c r="G12" s="781"/>
      <c r="H12" s="781"/>
      <c r="I12" s="781"/>
      <c r="J12" s="781"/>
      <c r="K12" s="781"/>
      <c r="L12" s="781"/>
      <c r="M12" s="781"/>
      <c r="N12" s="781"/>
      <c r="O12" s="781"/>
      <c r="P12" s="782"/>
      <c r="Q12" s="783">
        <v>46395</v>
      </c>
      <c r="R12" s="784"/>
      <c r="S12" s="784"/>
      <c r="T12" s="784"/>
      <c r="U12" s="784"/>
      <c r="V12" s="784">
        <v>46395</v>
      </c>
      <c r="W12" s="784"/>
      <c r="X12" s="784"/>
      <c r="Y12" s="784"/>
      <c r="Z12" s="784"/>
      <c r="AA12" s="784">
        <v>0</v>
      </c>
      <c r="AB12" s="784"/>
      <c r="AC12" s="784"/>
      <c r="AD12" s="784"/>
      <c r="AE12" s="785"/>
      <c r="AF12" s="786" t="s">
        <v>129</v>
      </c>
      <c r="AG12" s="787"/>
      <c r="AH12" s="787"/>
      <c r="AI12" s="787"/>
      <c r="AJ12" s="788"/>
      <c r="AK12" s="769">
        <v>35395</v>
      </c>
      <c r="AL12" s="770"/>
      <c r="AM12" s="770"/>
      <c r="AN12" s="770"/>
      <c r="AO12" s="770"/>
      <c r="AP12" s="770" t="s">
        <v>537</v>
      </c>
      <c r="AQ12" s="770"/>
      <c r="AR12" s="770"/>
      <c r="AS12" s="770"/>
      <c r="AT12" s="770"/>
      <c r="AU12" s="771"/>
      <c r="AV12" s="771"/>
      <c r="AW12" s="771"/>
      <c r="AX12" s="771"/>
      <c r="AY12" s="772"/>
      <c r="AZ12" s="232"/>
      <c r="BA12" s="232"/>
      <c r="BB12" s="232"/>
      <c r="BC12" s="232"/>
      <c r="BD12" s="232"/>
      <c r="BE12" s="233"/>
      <c r="BF12" s="233"/>
      <c r="BG12" s="233"/>
      <c r="BH12" s="233"/>
      <c r="BI12" s="233"/>
      <c r="BJ12" s="233"/>
      <c r="BK12" s="233"/>
      <c r="BL12" s="233"/>
      <c r="BM12" s="233"/>
      <c r="BN12" s="233"/>
      <c r="BO12" s="233"/>
      <c r="BP12" s="233"/>
      <c r="BQ12" s="238">
        <v>6</v>
      </c>
      <c r="BR12" s="239"/>
      <c r="BS12" s="773" t="s">
        <v>607</v>
      </c>
      <c r="BT12" s="774"/>
      <c r="BU12" s="774"/>
      <c r="BV12" s="774"/>
      <c r="BW12" s="774"/>
      <c r="BX12" s="774"/>
      <c r="BY12" s="774"/>
      <c r="BZ12" s="774"/>
      <c r="CA12" s="774"/>
      <c r="CB12" s="774"/>
      <c r="CC12" s="774"/>
      <c r="CD12" s="774"/>
      <c r="CE12" s="774"/>
      <c r="CF12" s="774"/>
      <c r="CG12" s="775"/>
      <c r="CH12" s="776">
        <v>478</v>
      </c>
      <c r="CI12" s="777"/>
      <c r="CJ12" s="777"/>
      <c r="CK12" s="777"/>
      <c r="CL12" s="778"/>
      <c r="CM12" s="776">
        <v>1931</v>
      </c>
      <c r="CN12" s="777"/>
      <c r="CO12" s="777"/>
      <c r="CP12" s="777"/>
      <c r="CQ12" s="778"/>
      <c r="CR12" s="776">
        <v>530</v>
      </c>
      <c r="CS12" s="777"/>
      <c r="CT12" s="777"/>
      <c r="CU12" s="777"/>
      <c r="CV12" s="778"/>
      <c r="CW12" s="776">
        <v>13</v>
      </c>
      <c r="CX12" s="777"/>
      <c r="CY12" s="777"/>
      <c r="CZ12" s="777"/>
      <c r="DA12" s="778"/>
      <c r="DB12" s="776" t="s">
        <v>537</v>
      </c>
      <c r="DC12" s="777"/>
      <c r="DD12" s="777"/>
      <c r="DE12" s="777"/>
      <c r="DF12" s="778"/>
      <c r="DG12" s="776" t="s">
        <v>537</v>
      </c>
      <c r="DH12" s="777"/>
      <c r="DI12" s="777"/>
      <c r="DJ12" s="777"/>
      <c r="DK12" s="778"/>
      <c r="DL12" s="776" t="s">
        <v>537</v>
      </c>
      <c r="DM12" s="777"/>
      <c r="DN12" s="777"/>
      <c r="DO12" s="777"/>
      <c r="DP12" s="778"/>
      <c r="DQ12" s="776" t="s">
        <v>537</v>
      </c>
      <c r="DR12" s="777"/>
      <c r="DS12" s="777"/>
      <c r="DT12" s="777"/>
      <c r="DU12" s="778"/>
      <c r="DV12" s="773"/>
      <c r="DW12" s="774"/>
      <c r="DX12" s="774"/>
      <c r="DY12" s="774"/>
      <c r="DZ12" s="779"/>
      <c r="EA12" s="234"/>
    </row>
    <row r="13" spans="1:131" s="235" customFormat="1" ht="26.25" customHeight="1" x14ac:dyDescent="0.15">
      <c r="A13" s="238">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32"/>
      <c r="BA13" s="232"/>
      <c r="BB13" s="232"/>
      <c r="BC13" s="232"/>
      <c r="BD13" s="232"/>
      <c r="BE13" s="233"/>
      <c r="BF13" s="233"/>
      <c r="BG13" s="233"/>
      <c r="BH13" s="233"/>
      <c r="BI13" s="233"/>
      <c r="BJ13" s="233"/>
      <c r="BK13" s="233"/>
      <c r="BL13" s="233"/>
      <c r="BM13" s="233"/>
      <c r="BN13" s="233"/>
      <c r="BO13" s="233"/>
      <c r="BP13" s="233"/>
      <c r="BQ13" s="238">
        <v>7</v>
      </c>
      <c r="BR13" s="239"/>
      <c r="BS13" s="773" t="s">
        <v>608</v>
      </c>
      <c r="BT13" s="774"/>
      <c r="BU13" s="774"/>
      <c r="BV13" s="774"/>
      <c r="BW13" s="774"/>
      <c r="BX13" s="774"/>
      <c r="BY13" s="774"/>
      <c r="BZ13" s="774"/>
      <c r="CA13" s="774"/>
      <c r="CB13" s="774"/>
      <c r="CC13" s="774"/>
      <c r="CD13" s="774"/>
      <c r="CE13" s="774"/>
      <c r="CF13" s="774"/>
      <c r="CG13" s="775"/>
      <c r="CH13" s="776">
        <v>133</v>
      </c>
      <c r="CI13" s="777"/>
      <c r="CJ13" s="777"/>
      <c r="CK13" s="777"/>
      <c r="CL13" s="778"/>
      <c r="CM13" s="776">
        <v>2421</v>
      </c>
      <c r="CN13" s="777"/>
      <c r="CO13" s="777"/>
      <c r="CP13" s="777"/>
      <c r="CQ13" s="778"/>
      <c r="CR13" s="776">
        <v>5</v>
      </c>
      <c r="CS13" s="777"/>
      <c r="CT13" s="777"/>
      <c r="CU13" s="777"/>
      <c r="CV13" s="778"/>
      <c r="CW13" s="776" t="s">
        <v>537</v>
      </c>
      <c r="CX13" s="777"/>
      <c r="CY13" s="777"/>
      <c r="CZ13" s="777"/>
      <c r="DA13" s="778"/>
      <c r="DB13" s="776" t="s">
        <v>537</v>
      </c>
      <c r="DC13" s="777"/>
      <c r="DD13" s="777"/>
      <c r="DE13" s="777"/>
      <c r="DF13" s="778"/>
      <c r="DG13" s="776" t="s">
        <v>537</v>
      </c>
      <c r="DH13" s="777"/>
      <c r="DI13" s="777"/>
      <c r="DJ13" s="777"/>
      <c r="DK13" s="778"/>
      <c r="DL13" s="776" t="s">
        <v>537</v>
      </c>
      <c r="DM13" s="777"/>
      <c r="DN13" s="777"/>
      <c r="DO13" s="777"/>
      <c r="DP13" s="778"/>
      <c r="DQ13" s="776" t="s">
        <v>537</v>
      </c>
      <c r="DR13" s="777"/>
      <c r="DS13" s="777"/>
      <c r="DT13" s="777"/>
      <c r="DU13" s="778"/>
      <c r="DV13" s="773"/>
      <c r="DW13" s="774"/>
      <c r="DX13" s="774"/>
      <c r="DY13" s="774"/>
      <c r="DZ13" s="779"/>
      <c r="EA13" s="234"/>
    </row>
    <row r="14" spans="1:131" s="235" customFormat="1" ht="26.25" customHeight="1" x14ac:dyDescent="0.15">
      <c r="A14" s="238">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32"/>
      <c r="BA14" s="232"/>
      <c r="BB14" s="232"/>
      <c r="BC14" s="232"/>
      <c r="BD14" s="232"/>
      <c r="BE14" s="233"/>
      <c r="BF14" s="233"/>
      <c r="BG14" s="233"/>
      <c r="BH14" s="233"/>
      <c r="BI14" s="233"/>
      <c r="BJ14" s="233"/>
      <c r="BK14" s="233"/>
      <c r="BL14" s="233"/>
      <c r="BM14" s="233"/>
      <c r="BN14" s="233"/>
      <c r="BO14" s="233"/>
      <c r="BP14" s="233"/>
      <c r="BQ14" s="238">
        <v>8</v>
      </c>
      <c r="BR14" s="239"/>
      <c r="BS14" s="773" t="s">
        <v>609</v>
      </c>
      <c r="BT14" s="774"/>
      <c r="BU14" s="774"/>
      <c r="BV14" s="774"/>
      <c r="BW14" s="774"/>
      <c r="BX14" s="774"/>
      <c r="BY14" s="774"/>
      <c r="BZ14" s="774"/>
      <c r="CA14" s="774"/>
      <c r="CB14" s="774"/>
      <c r="CC14" s="774"/>
      <c r="CD14" s="774"/>
      <c r="CE14" s="774"/>
      <c r="CF14" s="774"/>
      <c r="CG14" s="775"/>
      <c r="CH14" s="776">
        <v>7</v>
      </c>
      <c r="CI14" s="777"/>
      <c r="CJ14" s="777"/>
      <c r="CK14" s="777"/>
      <c r="CL14" s="778"/>
      <c r="CM14" s="776">
        <v>1675</v>
      </c>
      <c r="CN14" s="777"/>
      <c r="CO14" s="777"/>
      <c r="CP14" s="777"/>
      <c r="CQ14" s="778"/>
      <c r="CR14" s="776">
        <v>543</v>
      </c>
      <c r="CS14" s="777"/>
      <c r="CT14" s="777"/>
      <c r="CU14" s="777"/>
      <c r="CV14" s="778"/>
      <c r="CW14" s="776" t="s">
        <v>537</v>
      </c>
      <c r="CX14" s="777"/>
      <c r="CY14" s="777"/>
      <c r="CZ14" s="777"/>
      <c r="DA14" s="778"/>
      <c r="DB14" s="776" t="s">
        <v>537</v>
      </c>
      <c r="DC14" s="777"/>
      <c r="DD14" s="777"/>
      <c r="DE14" s="777"/>
      <c r="DF14" s="778"/>
      <c r="DG14" s="776" t="s">
        <v>537</v>
      </c>
      <c r="DH14" s="777"/>
      <c r="DI14" s="777"/>
      <c r="DJ14" s="777"/>
      <c r="DK14" s="778"/>
      <c r="DL14" s="776" t="s">
        <v>537</v>
      </c>
      <c r="DM14" s="777"/>
      <c r="DN14" s="777"/>
      <c r="DO14" s="777"/>
      <c r="DP14" s="778"/>
      <c r="DQ14" s="776" t="s">
        <v>537</v>
      </c>
      <c r="DR14" s="777"/>
      <c r="DS14" s="777"/>
      <c r="DT14" s="777"/>
      <c r="DU14" s="778"/>
      <c r="DV14" s="773"/>
      <c r="DW14" s="774"/>
      <c r="DX14" s="774"/>
      <c r="DY14" s="774"/>
      <c r="DZ14" s="779"/>
      <c r="EA14" s="234"/>
    </row>
    <row r="15" spans="1:131" s="235" customFormat="1" ht="26.25" customHeight="1" x14ac:dyDescent="0.15">
      <c r="A15" s="238">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32"/>
      <c r="BA15" s="232"/>
      <c r="BB15" s="232"/>
      <c r="BC15" s="232"/>
      <c r="BD15" s="232"/>
      <c r="BE15" s="233"/>
      <c r="BF15" s="233"/>
      <c r="BG15" s="233"/>
      <c r="BH15" s="233"/>
      <c r="BI15" s="233"/>
      <c r="BJ15" s="233"/>
      <c r="BK15" s="233"/>
      <c r="BL15" s="233"/>
      <c r="BM15" s="233"/>
      <c r="BN15" s="233"/>
      <c r="BO15" s="233"/>
      <c r="BP15" s="233"/>
      <c r="BQ15" s="238">
        <v>9</v>
      </c>
      <c r="BR15" s="239"/>
      <c r="BS15" s="773" t="s">
        <v>610</v>
      </c>
      <c r="BT15" s="774"/>
      <c r="BU15" s="774"/>
      <c r="BV15" s="774"/>
      <c r="BW15" s="774"/>
      <c r="BX15" s="774"/>
      <c r="BY15" s="774"/>
      <c r="BZ15" s="774"/>
      <c r="CA15" s="774"/>
      <c r="CB15" s="774"/>
      <c r="CC15" s="774"/>
      <c r="CD15" s="774"/>
      <c r="CE15" s="774"/>
      <c r="CF15" s="774"/>
      <c r="CG15" s="775"/>
      <c r="CH15" s="776">
        <v>-1</v>
      </c>
      <c r="CI15" s="777"/>
      <c r="CJ15" s="777"/>
      <c r="CK15" s="777"/>
      <c r="CL15" s="778"/>
      <c r="CM15" s="776">
        <v>163</v>
      </c>
      <c r="CN15" s="777"/>
      <c r="CO15" s="777"/>
      <c r="CP15" s="777"/>
      <c r="CQ15" s="778"/>
      <c r="CR15" s="776">
        <v>50</v>
      </c>
      <c r="CS15" s="777"/>
      <c r="CT15" s="777"/>
      <c r="CU15" s="777"/>
      <c r="CV15" s="778"/>
      <c r="CW15" s="776">
        <v>8</v>
      </c>
      <c r="CX15" s="777"/>
      <c r="CY15" s="777"/>
      <c r="CZ15" s="777"/>
      <c r="DA15" s="778"/>
      <c r="DB15" s="776" t="s">
        <v>537</v>
      </c>
      <c r="DC15" s="777"/>
      <c r="DD15" s="777"/>
      <c r="DE15" s="777"/>
      <c r="DF15" s="778"/>
      <c r="DG15" s="776" t="s">
        <v>537</v>
      </c>
      <c r="DH15" s="777"/>
      <c r="DI15" s="777"/>
      <c r="DJ15" s="777"/>
      <c r="DK15" s="778"/>
      <c r="DL15" s="776" t="s">
        <v>537</v>
      </c>
      <c r="DM15" s="777"/>
      <c r="DN15" s="777"/>
      <c r="DO15" s="777"/>
      <c r="DP15" s="778"/>
      <c r="DQ15" s="776" t="s">
        <v>537</v>
      </c>
      <c r="DR15" s="777"/>
      <c r="DS15" s="777"/>
      <c r="DT15" s="777"/>
      <c r="DU15" s="778"/>
      <c r="DV15" s="773"/>
      <c r="DW15" s="774"/>
      <c r="DX15" s="774"/>
      <c r="DY15" s="774"/>
      <c r="DZ15" s="779"/>
      <c r="EA15" s="234"/>
    </row>
    <row r="16" spans="1:131" s="235" customFormat="1" ht="26.25" customHeight="1" x14ac:dyDescent="0.15">
      <c r="A16" s="238">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32"/>
      <c r="BA16" s="232"/>
      <c r="BB16" s="232"/>
      <c r="BC16" s="232"/>
      <c r="BD16" s="232"/>
      <c r="BE16" s="233"/>
      <c r="BF16" s="233"/>
      <c r="BG16" s="233"/>
      <c r="BH16" s="233"/>
      <c r="BI16" s="233"/>
      <c r="BJ16" s="233"/>
      <c r="BK16" s="233"/>
      <c r="BL16" s="233"/>
      <c r="BM16" s="233"/>
      <c r="BN16" s="233"/>
      <c r="BO16" s="233"/>
      <c r="BP16" s="233"/>
      <c r="BQ16" s="238">
        <v>10</v>
      </c>
      <c r="BR16" s="239"/>
      <c r="BS16" s="773" t="s">
        <v>611</v>
      </c>
      <c r="BT16" s="774"/>
      <c r="BU16" s="774"/>
      <c r="BV16" s="774"/>
      <c r="BW16" s="774"/>
      <c r="BX16" s="774"/>
      <c r="BY16" s="774"/>
      <c r="BZ16" s="774"/>
      <c r="CA16" s="774"/>
      <c r="CB16" s="774"/>
      <c r="CC16" s="774"/>
      <c r="CD16" s="774"/>
      <c r="CE16" s="774"/>
      <c r="CF16" s="774"/>
      <c r="CG16" s="775"/>
      <c r="CH16" s="776">
        <v>-15</v>
      </c>
      <c r="CI16" s="777"/>
      <c r="CJ16" s="777"/>
      <c r="CK16" s="777"/>
      <c r="CL16" s="778"/>
      <c r="CM16" s="776">
        <v>227</v>
      </c>
      <c r="CN16" s="777"/>
      <c r="CO16" s="777"/>
      <c r="CP16" s="777"/>
      <c r="CQ16" s="778"/>
      <c r="CR16" s="776">
        <v>55</v>
      </c>
      <c r="CS16" s="777"/>
      <c r="CT16" s="777"/>
      <c r="CU16" s="777"/>
      <c r="CV16" s="778"/>
      <c r="CW16" s="776" t="s">
        <v>537</v>
      </c>
      <c r="CX16" s="777"/>
      <c r="CY16" s="777"/>
      <c r="CZ16" s="777"/>
      <c r="DA16" s="778"/>
      <c r="DB16" s="776" t="s">
        <v>537</v>
      </c>
      <c r="DC16" s="777"/>
      <c r="DD16" s="777"/>
      <c r="DE16" s="777"/>
      <c r="DF16" s="778"/>
      <c r="DG16" s="776" t="s">
        <v>537</v>
      </c>
      <c r="DH16" s="777"/>
      <c r="DI16" s="777"/>
      <c r="DJ16" s="777"/>
      <c r="DK16" s="778"/>
      <c r="DL16" s="776" t="s">
        <v>537</v>
      </c>
      <c r="DM16" s="777"/>
      <c r="DN16" s="777"/>
      <c r="DO16" s="777"/>
      <c r="DP16" s="778"/>
      <c r="DQ16" s="776" t="s">
        <v>537</v>
      </c>
      <c r="DR16" s="777"/>
      <c r="DS16" s="777"/>
      <c r="DT16" s="777"/>
      <c r="DU16" s="778"/>
      <c r="DV16" s="773"/>
      <c r="DW16" s="774"/>
      <c r="DX16" s="774"/>
      <c r="DY16" s="774"/>
      <c r="DZ16" s="779"/>
      <c r="EA16" s="234"/>
    </row>
    <row r="17" spans="1:131" s="235" customFormat="1" ht="26.25" customHeight="1" x14ac:dyDescent="0.15">
      <c r="A17" s="238">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32"/>
      <c r="BA17" s="232"/>
      <c r="BB17" s="232"/>
      <c r="BC17" s="232"/>
      <c r="BD17" s="232"/>
      <c r="BE17" s="233"/>
      <c r="BF17" s="233"/>
      <c r="BG17" s="233"/>
      <c r="BH17" s="233"/>
      <c r="BI17" s="233"/>
      <c r="BJ17" s="233"/>
      <c r="BK17" s="233"/>
      <c r="BL17" s="233"/>
      <c r="BM17" s="233"/>
      <c r="BN17" s="233"/>
      <c r="BO17" s="233"/>
      <c r="BP17" s="233"/>
      <c r="BQ17" s="238">
        <v>11</v>
      </c>
      <c r="BR17" s="239"/>
      <c r="BS17" s="773" t="s">
        <v>612</v>
      </c>
      <c r="BT17" s="774"/>
      <c r="BU17" s="774"/>
      <c r="BV17" s="774"/>
      <c r="BW17" s="774"/>
      <c r="BX17" s="774"/>
      <c r="BY17" s="774"/>
      <c r="BZ17" s="774"/>
      <c r="CA17" s="774"/>
      <c r="CB17" s="774"/>
      <c r="CC17" s="774"/>
      <c r="CD17" s="774"/>
      <c r="CE17" s="774"/>
      <c r="CF17" s="774"/>
      <c r="CG17" s="775"/>
      <c r="CH17" s="776">
        <v>40</v>
      </c>
      <c r="CI17" s="777"/>
      <c r="CJ17" s="777"/>
      <c r="CK17" s="777"/>
      <c r="CL17" s="778"/>
      <c r="CM17" s="776">
        <v>1647</v>
      </c>
      <c r="CN17" s="777"/>
      <c r="CO17" s="777"/>
      <c r="CP17" s="777"/>
      <c r="CQ17" s="778"/>
      <c r="CR17" s="776">
        <v>110</v>
      </c>
      <c r="CS17" s="777"/>
      <c r="CT17" s="777"/>
      <c r="CU17" s="777"/>
      <c r="CV17" s="778"/>
      <c r="CW17" s="776" t="s">
        <v>537</v>
      </c>
      <c r="CX17" s="777"/>
      <c r="CY17" s="777"/>
      <c r="CZ17" s="777"/>
      <c r="DA17" s="778"/>
      <c r="DB17" s="776" t="s">
        <v>537</v>
      </c>
      <c r="DC17" s="777"/>
      <c r="DD17" s="777"/>
      <c r="DE17" s="777"/>
      <c r="DF17" s="778"/>
      <c r="DG17" s="776" t="s">
        <v>537</v>
      </c>
      <c r="DH17" s="777"/>
      <c r="DI17" s="777"/>
      <c r="DJ17" s="777"/>
      <c r="DK17" s="778"/>
      <c r="DL17" s="776" t="s">
        <v>537</v>
      </c>
      <c r="DM17" s="777"/>
      <c r="DN17" s="777"/>
      <c r="DO17" s="777"/>
      <c r="DP17" s="778"/>
      <c r="DQ17" s="776" t="s">
        <v>537</v>
      </c>
      <c r="DR17" s="777"/>
      <c r="DS17" s="777"/>
      <c r="DT17" s="777"/>
      <c r="DU17" s="778"/>
      <c r="DV17" s="773"/>
      <c r="DW17" s="774"/>
      <c r="DX17" s="774"/>
      <c r="DY17" s="774"/>
      <c r="DZ17" s="779"/>
      <c r="EA17" s="234"/>
    </row>
    <row r="18" spans="1:131" s="235" customFormat="1" ht="26.25" customHeight="1" x14ac:dyDescent="0.15">
      <c r="A18" s="238">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32"/>
      <c r="BA18" s="232"/>
      <c r="BB18" s="232"/>
      <c r="BC18" s="232"/>
      <c r="BD18" s="232"/>
      <c r="BE18" s="233"/>
      <c r="BF18" s="233"/>
      <c r="BG18" s="233"/>
      <c r="BH18" s="233"/>
      <c r="BI18" s="233"/>
      <c r="BJ18" s="233"/>
      <c r="BK18" s="233"/>
      <c r="BL18" s="233"/>
      <c r="BM18" s="233"/>
      <c r="BN18" s="233"/>
      <c r="BO18" s="233"/>
      <c r="BP18" s="233"/>
      <c r="BQ18" s="238">
        <v>12</v>
      </c>
      <c r="BR18" s="239"/>
      <c r="BS18" s="773" t="s">
        <v>613</v>
      </c>
      <c r="BT18" s="774"/>
      <c r="BU18" s="774"/>
      <c r="BV18" s="774"/>
      <c r="BW18" s="774"/>
      <c r="BX18" s="774"/>
      <c r="BY18" s="774"/>
      <c r="BZ18" s="774"/>
      <c r="CA18" s="774"/>
      <c r="CB18" s="774"/>
      <c r="CC18" s="774"/>
      <c r="CD18" s="774"/>
      <c r="CE18" s="774"/>
      <c r="CF18" s="774"/>
      <c r="CG18" s="775"/>
      <c r="CH18" s="776">
        <v>10</v>
      </c>
      <c r="CI18" s="777"/>
      <c r="CJ18" s="777"/>
      <c r="CK18" s="777"/>
      <c r="CL18" s="778"/>
      <c r="CM18" s="776">
        <v>368</v>
      </c>
      <c r="CN18" s="777"/>
      <c r="CO18" s="777"/>
      <c r="CP18" s="777"/>
      <c r="CQ18" s="778"/>
      <c r="CR18" s="776">
        <v>195</v>
      </c>
      <c r="CS18" s="777"/>
      <c r="CT18" s="777"/>
      <c r="CU18" s="777"/>
      <c r="CV18" s="778"/>
      <c r="CW18" s="776" t="s">
        <v>537</v>
      </c>
      <c r="CX18" s="777"/>
      <c r="CY18" s="777"/>
      <c r="CZ18" s="777"/>
      <c r="DA18" s="778"/>
      <c r="DB18" s="776" t="s">
        <v>537</v>
      </c>
      <c r="DC18" s="777"/>
      <c r="DD18" s="777"/>
      <c r="DE18" s="777"/>
      <c r="DF18" s="778"/>
      <c r="DG18" s="776" t="s">
        <v>537</v>
      </c>
      <c r="DH18" s="777"/>
      <c r="DI18" s="777"/>
      <c r="DJ18" s="777"/>
      <c r="DK18" s="778"/>
      <c r="DL18" s="776" t="s">
        <v>537</v>
      </c>
      <c r="DM18" s="777"/>
      <c r="DN18" s="777"/>
      <c r="DO18" s="777"/>
      <c r="DP18" s="778"/>
      <c r="DQ18" s="776" t="s">
        <v>537</v>
      </c>
      <c r="DR18" s="777"/>
      <c r="DS18" s="777"/>
      <c r="DT18" s="777"/>
      <c r="DU18" s="778"/>
      <c r="DV18" s="773"/>
      <c r="DW18" s="774"/>
      <c r="DX18" s="774"/>
      <c r="DY18" s="774"/>
      <c r="DZ18" s="779"/>
      <c r="EA18" s="234"/>
    </row>
    <row r="19" spans="1:131" s="235" customFormat="1" ht="26.25" customHeight="1" x14ac:dyDescent="0.15">
      <c r="A19" s="238">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32"/>
      <c r="BA19" s="232"/>
      <c r="BB19" s="232"/>
      <c r="BC19" s="232"/>
      <c r="BD19" s="232"/>
      <c r="BE19" s="233"/>
      <c r="BF19" s="233"/>
      <c r="BG19" s="233"/>
      <c r="BH19" s="233"/>
      <c r="BI19" s="233"/>
      <c r="BJ19" s="233"/>
      <c r="BK19" s="233"/>
      <c r="BL19" s="233"/>
      <c r="BM19" s="233"/>
      <c r="BN19" s="233"/>
      <c r="BO19" s="233"/>
      <c r="BP19" s="233"/>
      <c r="BQ19" s="238">
        <v>13</v>
      </c>
      <c r="BR19" s="239"/>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34"/>
    </row>
    <row r="20" spans="1:131" s="235" customFormat="1" ht="26.25" customHeight="1" x14ac:dyDescent="0.15">
      <c r="A20" s="238">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32"/>
      <c r="BA20" s="232"/>
      <c r="BB20" s="232"/>
      <c r="BC20" s="232"/>
      <c r="BD20" s="232"/>
      <c r="BE20" s="233"/>
      <c r="BF20" s="233"/>
      <c r="BG20" s="233"/>
      <c r="BH20" s="233"/>
      <c r="BI20" s="233"/>
      <c r="BJ20" s="233"/>
      <c r="BK20" s="233"/>
      <c r="BL20" s="233"/>
      <c r="BM20" s="233"/>
      <c r="BN20" s="233"/>
      <c r="BO20" s="233"/>
      <c r="BP20" s="233"/>
      <c r="BQ20" s="238">
        <v>14</v>
      </c>
      <c r="BR20" s="239"/>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34"/>
    </row>
    <row r="21" spans="1:131" s="235" customFormat="1" ht="26.25" customHeight="1" thickBot="1" x14ac:dyDescent="0.2">
      <c r="A21" s="238">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32"/>
      <c r="BA21" s="232"/>
      <c r="BB21" s="232"/>
      <c r="BC21" s="232"/>
      <c r="BD21" s="232"/>
      <c r="BE21" s="233"/>
      <c r="BF21" s="233"/>
      <c r="BG21" s="233"/>
      <c r="BH21" s="233"/>
      <c r="BI21" s="233"/>
      <c r="BJ21" s="233"/>
      <c r="BK21" s="233"/>
      <c r="BL21" s="233"/>
      <c r="BM21" s="233"/>
      <c r="BN21" s="233"/>
      <c r="BO21" s="233"/>
      <c r="BP21" s="233"/>
      <c r="BQ21" s="238">
        <v>15</v>
      </c>
      <c r="BR21" s="239"/>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34"/>
    </row>
    <row r="22" spans="1:131" s="235" customFormat="1" ht="26.25" customHeight="1" x14ac:dyDescent="0.15">
      <c r="A22" s="238">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395</v>
      </c>
      <c r="BA22" s="806"/>
      <c r="BB22" s="806"/>
      <c r="BC22" s="806"/>
      <c r="BD22" s="807"/>
      <c r="BE22" s="233"/>
      <c r="BF22" s="233"/>
      <c r="BG22" s="233"/>
      <c r="BH22" s="233"/>
      <c r="BI22" s="233"/>
      <c r="BJ22" s="233"/>
      <c r="BK22" s="233"/>
      <c r="BL22" s="233"/>
      <c r="BM22" s="233"/>
      <c r="BN22" s="233"/>
      <c r="BO22" s="233"/>
      <c r="BP22" s="233"/>
      <c r="BQ22" s="238">
        <v>16</v>
      </c>
      <c r="BR22" s="239"/>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34"/>
    </row>
    <row r="23" spans="1:131" s="235" customFormat="1" ht="26.25" customHeight="1" thickBot="1" x14ac:dyDescent="0.2">
      <c r="A23" s="240" t="s">
        <v>396</v>
      </c>
      <c r="B23" s="789" t="s">
        <v>397</v>
      </c>
      <c r="C23" s="790"/>
      <c r="D23" s="790"/>
      <c r="E23" s="790"/>
      <c r="F23" s="790"/>
      <c r="G23" s="790"/>
      <c r="H23" s="790"/>
      <c r="I23" s="790"/>
      <c r="J23" s="790"/>
      <c r="K23" s="790"/>
      <c r="L23" s="790"/>
      <c r="M23" s="790"/>
      <c r="N23" s="790"/>
      <c r="O23" s="790"/>
      <c r="P23" s="791"/>
      <c r="Q23" s="792"/>
      <c r="R23" s="793"/>
      <c r="S23" s="793"/>
      <c r="T23" s="793"/>
      <c r="U23" s="793"/>
      <c r="V23" s="793"/>
      <c r="W23" s="793"/>
      <c r="X23" s="793"/>
      <c r="Y23" s="793"/>
      <c r="Z23" s="793"/>
      <c r="AA23" s="793"/>
      <c r="AB23" s="793"/>
      <c r="AC23" s="793"/>
      <c r="AD23" s="793"/>
      <c r="AE23" s="794"/>
      <c r="AF23" s="795">
        <v>9318</v>
      </c>
      <c r="AG23" s="793"/>
      <c r="AH23" s="793"/>
      <c r="AI23" s="793"/>
      <c r="AJ23" s="796"/>
      <c r="AK23" s="797"/>
      <c r="AL23" s="798"/>
      <c r="AM23" s="798"/>
      <c r="AN23" s="798"/>
      <c r="AO23" s="798"/>
      <c r="AP23" s="793"/>
      <c r="AQ23" s="793"/>
      <c r="AR23" s="793"/>
      <c r="AS23" s="793"/>
      <c r="AT23" s="793"/>
      <c r="AU23" s="809"/>
      <c r="AV23" s="809"/>
      <c r="AW23" s="809"/>
      <c r="AX23" s="809"/>
      <c r="AY23" s="810"/>
      <c r="AZ23" s="811" t="s">
        <v>398</v>
      </c>
      <c r="BA23" s="812"/>
      <c r="BB23" s="812"/>
      <c r="BC23" s="812"/>
      <c r="BD23" s="813"/>
      <c r="BE23" s="233"/>
      <c r="BF23" s="233"/>
      <c r="BG23" s="233"/>
      <c r="BH23" s="233"/>
      <c r="BI23" s="233"/>
      <c r="BJ23" s="233"/>
      <c r="BK23" s="233"/>
      <c r="BL23" s="233"/>
      <c r="BM23" s="233"/>
      <c r="BN23" s="233"/>
      <c r="BO23" s="233"/>
      <c r="BP23" s="233"/>
      <c r="BQ23" s="238">
        <v>17</v>
      </c>
      <c r="BR23" s="239"/>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34"/>
    </row>
    <row r="24" spans="1:131" s="235" customFormat="1" ht="26.25" customHeight="1" x14ac:dyDescent="0.15">
      <c r="A24" s="808" t="s">
        <v>399</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32"/>
      <c r="BA24" s="232"/>
      <c r="BB24" s="232"/>
      <c r="BC24" s="232"/>
      <c r="BD24" s="232"/>
      <c r="BE24" s="233"/>
      <c r="BF24" s="233"/>
      <c r="BG24" s="233"/>
      <c r="BH24" s="233"/>
      <c r="BI24" s="233"/>
      <c r="BJ24" s="233"/>
      <c r="BK24" s="233"/>
      <c r="BL24" s="233"/>
      <c r="BM24" s="233"/>
      <c r="BN24" s="233"/>
      <c r="BO24" s="233"/>
      <c r="BP24" s="233"/>
      <c r="BQ24" s="238">
        <v>18</v>
      </c>
      <c r="BR24" s="239"/>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34"/>
    </row>
    <row r="25" spans="1:131" ht="26.25" customHeight="1" thickBot="1" x14ac:dyDescent="0.2">
      <c r="A25" s="725" t="s">
        <v>400</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32"/>
      <c r="BK25" s="232"/>
      <c r="BL25" s="232"/>
      <c r="BM25" s="232"/>
      <c r="BN25" s="232"/>
      <c r="BO25" s="241"/>
      <c r="BP25" s="241"/>
      <c r="BQ25" s="238">
        <v>19</v>
      </c>
      <c r="BR25" s="239"/>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30"/>
    </row>
    <row r="26" spans="1:131" ht="26.25" customHeight="1" x14ac:dyDescent="0.15">
      <c r="A26" s="727" t="s">
        <v>371</v>
      </c>
      <c r="B26" s="728"/>
      <c r="C26" s="728"/>
      <c r="D26" s="728"/>
      <c r="E26" s="728"/>
      <c r="F26" s="728"/>
      <c r="G26" s="728"/>
      <c r="H26" s="728"/>
      <c r="I26" s="728"/>
      <c r="J26" s="728"/>
      <c r="K26" s="728"/>
      <c r="L26" s="728"/>
      <c r="M26" s="728"/>
      <c r="N26" s="728"/>
      <c r="O26" s="728"/>
      <c r="P26" s="729"/>
      <c r="Q26" s="733" t="s">
        <v>401</v>
      </c>
      <c r="R26" s="734"/>
      <c r="S26" s="734"/>
      <c r="T26" s="734"/>
      <c r="U26" s="735"/>
      <c r="V26" s="733" t="s">
        <v>402</v>
      </c>
      <c r="W26" s="734"/>
      <c r="X26" s="734"/>
      <c r="Y26" s="734"/>
      <c r="Z26" s="735"/>
      <c r="AA26" s="733" t="s">
        <v>403</v>
      </c>
      <c r="AB26" s="734"/>
      <c r="AC26" s="734"/>
      <c r="AD26" s="734"/>
      <c r="AE26" s="734"/>
      <c r="AF26" s="814" t="s">
        <v>404</v>
      </c>
      <c r="AG26" s="815"/>
      <c r="AH26" s="815"/>
      <c r="AI26" s="815"/>
      <c r="AJ26" s="816"/>
      <c r="AK26" s="734" t="s">
        <v>405</v>
      </c>
      <c r="AL26" s="734"/>
      <c r="AM26" s="734"/>
      <c r="AN26" s="734"/>
      <c r="AO26" s="735"/>
      <c r="AP26" s="733" t="s">
        <v>406</v>
      </c>
      <c r="AQ26" s="734"/>
      <c r="AR26" s="734"/>
      <c r="AS26" s="734"/>
      <c r="AT26" s="735"/>
      <c r="AU26" s="733" t="s">
        <v>407</v>
      </c>
      <c r="AV26" s="734"/>
      <c r="AW26" s="734"/>
      <c r="AX26" s="734"/>
      <c r="AY26" s="735"/>
      <c r="AZ26" s="733" t="s">
        <v>408</v>
      </c>
      <c r="BA26" s="734"/>
      <c r="BB26" s="734"/>
      <c r="BC26" s="734"/>
      <c r="BD26" s="735"/>
      <c r="BE26" s="733" t="s">
        <v>378</v>
      </c>
      <c r="BF26" s="734"/>
      <c r="BG26" s="734"/>
      <c r="BH26" s="734"/>
      <c r="BI26" s="740"/>
      <c r="BJ26" s="232"/>
      <c r="BK26" s="232"/>
      <c r="BL26" s="232"/>
      <c r="BM26" s="232"/>
      <c r="BN26" s="232"/>
      <c r="BO26" s="241"/>
      <c r="BP26" s="241"/>
      <c r="BQ26" s="238">
        <v>20</v>
      </c>
      <c r="BR26" s="239"/>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30"/>
    </row>
    <row r="27" spans="1:131" ht="26.25" customHeight="1" thickBot="1" x14ac:dyDescent="0.2">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32"/>
      <c r="BK27" s="232"/>
      <c r="BL27" s="232"/>
      <c r="BM27" s="232"/>
      <c r="BN27" s="232"/>
      <c r="BO27" s="241"/>
      <c r="BP27" s="241"/>
      <c r="BQ27" s="238">
        <v>21</v>
      </c>
      <c r="BR27" s="239"/>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30"/>
    </row>
    <row r="28" spans="1:131" ht="26.25" customHeight="1" thickTop="1" x14ac:dyDescent="0.15">
      <c r="A28" s="242">
        <v>1</v>
      </c>
      <c r="B28" s="749" t="s">
        <v>409</v>
      </c>
      <c r="C28" s="750"/>
      <c r="D28" s="750"/>
      <c r="E28" s="750"/>
      <c r="F28" s="750"/>
      <c r="G28" s="750"/>
      <c r="H28" s="750"/>
      <c r="I28" s="750"/>
      <c r="J28" s="750"/>
      <c r="K28" s="750"/>
      <c r="L28" s="750"/>
      <c r="M28" s="750"/>
      <c r="N28" s="750"/>
      <c r="O28" s="750"/>
      <c r="P28" s="751"/>
      <c r="Q28" s="822">
        <v>77354</v>
      </c>
      <c r="R28" s="823"/>
      <c r="S28" s="823"/>
      <c r="T28" s="823"/>
      <c r="U28" s="823"/>
      <c r="V28" s="823">
        <v>74343</v>
      </c>
      <c r="W28" s="823"/>
      <c r="X28" s="823"/>
      <c r="Y28" s="823"/>
      <c r="Z28" s="823"/>
      <c r="AA28" s="823">
        <v>3011</v>
      </c>
      <c r="AB28" s="823"/>
      <c r="AC28" s="823"/>
      <c r="AD28" s="823"/>
      <c r="AE28" s="824"/>
      <c r="AF28" s="825">
        <v>3011</v>
      </c>
      <c r="AG28" s="823"/>
      <c r="AH28" s="823"/>
      <c r="AI28" s="823"/>
      <c r="AJ28" s="826"/>
      <c r="AK28" s="827">
        <v>4605</v>
      </c>
      <c r="AL28" s="828"/>
      <c r="AM28" s="828"/>
      <c r="AN28" s="828"/>
      <c r="AO28" s="828"/>
      <c r="AP28" s="828" t="s">
        <v>537</v>
      </c>
      <c r="AQ28" s="828"/>
      <c r="AR28" s="828"/>
      <c r="AS28" s="828"/>
      <c r="AT28" s="828"/>
      <c r="AU28" s="828" t="s">
        <v>537</v>
      </c>
      <c r="AV28" s="828"/>
      <c r="AW28" s="828"/>
      <c r="AX28" s="828"/>
      <c r="AY28" s="828"/>
      <c r="AZ28" s="829"/>
      <c r="BA28" s="829"/>
      <c r="BB28" s="829"/>
      <c r="BC28" s="829"/>
      <c r="BD28" s="829"/>
      <c r="BE28" s="820"/>
      <c r="BF28" s="820"/>
      <c r="BG28" s="820"/>
      <c r="BH28" s="820"/>
      <c r="BI28" s="821"/>
      <c r="BJ28" s="232"/>
      <c r="BK28" s="232"/>
      <c r="BL28" s="232"/>
      <c r="BM28" s="232"/>
      <c r="BN28" s="232"/>
      <c r="BO28" s="241"/>
      <c r="BP28" s="241"/>
      <c r="BQ28" s="238">
        <v>22</v>
      </c>
      <c r="BR28" s="239"/>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30"/>
    </row>
    <row r="29" spans="1:131" ht="26.25" customHeight="1" x14ac:dyDescent="0.15">
      <c r="A29" s="242">
        <v>2</v>
      </c>
      <c r="B29" s="780" t="s">
        <v>410</v>
      </c>
      <c r="C29" s="781"/>
      <c r="D29" s="781"/>
      <c r="E29" s="781"/>
      <c r="F29" s="781"/>
      <c r="G29" s="781"/>
      <c r="H29" s="781"/>
      <c r="I29" s="781"/>
      <c r="J29" s="781"/>
      <c r="K29" s="781"/>
      <c r="L29" s="781"/>
      <c r="M29" s="781"/>
      <c r="N29" s="781"/>
      <c r="O29" s="781"/>
      <c r="P29" s="782"/>
      <c r="Q29" s="783">
        <v>70898</v>
      </c>
      <c r="R29" s="784"/>
      <c r="S29" s="784"/>
      <c r="T29" s="784"/>
      <c r="U29" s="784"/>
      <c r="V29" s="784">
        <v>69002</v>
      </c>
      <c r="W29" s="784"/>
      <c r="X29" s="784"/>
      <c r="Y29" s="784"/>
      <c r="Z29" s="784"/>
      <c r="AA29" s="784">
        <v>1896</v>
      </c>
      <c r="AB29" s="784"/>
      <c r="AC29" s="784"/>
      <c r="AD29" s="784"/>
      <c r="AE29" s="785"/>
      <c r="AF29" s="786">
        <v>1896</v>
      </c>
      <c r="AG29" s="787"/>
      <c r="AH29" s="787"/>
      <c r="AI29" s="787"/>
      <c r="AJ29" s="788"/>
      <c r="AK29" s="834">
        <v>9803</v>
      </c>
      <c r="AL29" s="830"/>
      <c r="AM29" s="830"/>
      <c r="AN29" s="830"/>
      <c r="AO29" s="830"/>
      <c r="AP29" s="830" t="s">
        <v>537</v>
      </c>
      <c r="AQ29" s="830"/>
      <c r="AR29" s="830"/>
      <c r="AS29" s="830"/>
      <c r="AT29" s="830"/>
      <c r="AU29" s="830" t="s">
        <v>537</v>
      </c>
      <c r="AV29" s="830"/>
      <c r="AW29" s="830"/>
      <c r="AX29" s="830"/>
      <c r="AY29" s="830"/>
      <c r="AZ29" s="831"/>
      <c r="BA29" s="831"/>
      <c r="BB29" s="831"/>
      <c r="BC29" s="831"/>
      <c r="BD29" s="831"/>
      <c r="BE29" s="832"/>
      <c r="BF29" s="832"/>
      <c r="BG29" s="832"/>
      <c r="BH29" s="832"/>
      <c r="BI29" s="833"/>
      <c r="BJ29" s="232"/>
      <c r="BK29" s="232"/>
      <c r="BL29" s="232"/>
      <c r="BM29" s="232"/>
      <c r="BN29" s="232"/>
      <c r="BO29" s="241"/>
      <c r="BP29" s="241"/>
      <c r="BQ29" s="238">
        <v>23</v>
      </c>
      <c r="BR29" s="239"/>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30"/>
    </row>
    <row r="30" spans="1:131" ht="26.25" customHeight="1" x14ac:dyDescent="0.15">
      <c r="A30" s="242">
        <v>3</v>
      </c>
      <c r="B30" s="780" t="s">
        <v>411</v>
      </c>
      <c r="C30" s="781"/>
      <c r="D30" s="781"/>
      <c r="E30" s="781"/>
      <c r="F30" s="781"/>
      <c r="G30" s="781"/>
      <c r="H30" s="781"/>
      <c r="I30" s="781"/>
      <c r="J30" s="781"/>
      <c r="K30" s="781"/>
      <c r="L30" s="781"/>
      <c r="M30" s="781"/>
      <c r="N30" s="781"/>
      <c r="O30" s="781"/>
      <c r="P30" s="782"/>
      <c r="Q30" s="783">
        <v>11026</v>
      </c>
      <c r="R30" s="784"/>
      <c r="S30" s="784"/>
      <c r="T30" s="784"/>
      <c r="U30" s="784"/>
      <c r="V30" s="784">
        <v>10988</v>
      </c>
      <c r="W30" s="784"/>
      <c r="X30" s="784"/>
      <c r="Y30" s="784"/>
      <c r="Z30" s="784"/>
      <c r="AA30" s="784">
        <v>38</v>
      </c>
      <c r="AB30" s="784"/>
      <c r="AC30" s="784"/>
      <c r="AD30" s="784"/>
      <c r="AE30" s="785"/>
      <c r="AF30" s="786">
        <v>38</v>
      </c>
      <c r="AG30" s="787"/>
      <c r="AH30" s="787"/>
      <c r="AI30" s="787"/>
      <c r="AJ30" s="788"/>
      <c r="AK30" s="834">
        <v>1986</v>
      </c>
      <c r="AL30" s="830"/>
      <c r="AM30" s="830"/>
      <c r="AN30" s="830"/>
      <c r="AO30" s="830"/>
      <c r="AP30" s="830" t="s">
        <v>537</v>
      </c>
      <c r="AQ30" s="830"/>
      <c r="AR30" s="830"/>
      <c r="AS30" s="830"/>
      <c r="AT30" s="830"/>
      <c r="AU30" s="830" t="s">
        <v>537</v>
      </c>
      <c r="AV30" s="830"/>
      <c r="AW30" s="830"/>
      <c r="AX30" s="830"/>
      <c r="AY30" s="830"/>
      <c r="AZ30" s="831"/>
      <c r="BA30" s="831"/>
      <c r="BB30" s="831"/>
      <c r="BC30" s="831"/>
      <c r="BD30" s="831"/>
      <c r="BE30" s="832"/>
      <c r="BF30" s="832"/>
      <c r="BG30" s="832"/>
      <c r="BH30" s="832"/>
      <c r="BI30" s="833"/>
      <c r="BJ30" s="232"/>
      <c r="BK30" s="232"/>
      <c r="BL30" s="232"/>
      <c r="BM30" s="232"/>
      <c r="BN30" s="232"/>
      <c r="BO30" s="241"/>
      <c r="BP30" s="241"/>
      <c r="BQ30" s="238">
        <v>24</v>
      </c>
      <c r="BR30" s="239"/>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30"/>
    </row>
    <row r="31" spans="1:131" ht="26.25" customHeight="1" x14ac:dyDescent="0.15">
      <c r="A31" s="242">
        <v>4</v>
      </c>
      <c r="B31" s="780" t="s">
        <v>412</v>
      </c>
      <c r="C31" s="781"/>
      <c r="D31" s="781"/>
      <c r="E31" s="781"/>
      <c r="F31" s="781"/>
      <c r="G31" s="781"/>
      <c r="H31" s="781"/>
      <c r="I31" s="781"/>
      <c r="J31" s="781"/>
      <c r="K31" s="781"/>
      <c r="L31" s="781"/>
      <c r="M31" s="781"/>
      <c r="N31" s="781"/>
      <c r="O31" s="781"/>
      <c r="P31" s="782"/>
      <c r="Q31" s="783">
        <v>18041</v>
      </c>
      <c r="R31" s="784"/>
      <c r="S31" s="784"/>
      <c r="T31" s="784"/>
      <c r="U31" s="784"/>
      <c r="V31" s="784">
        <v>17307</v>
      </c>
      <c r="W31" s="784"/>
      <c r="X31" s="784"/>
      <c r="Y31" s="784"/>
      <c r="Z31" s="784"/>
      <c r="AA31" s="784">
        <v>734</v>
      </c>
      <c r="AB31" s="784"/>
      <c r="AC31" s="784"/>
      <c r="AD31" s="784"/>
      <c r="AE31" s="785"/>
      <c r="AF31" s="786">
        <v>734</v>
      </c>
      <c r="AG31" s="787"/>
      <c r="AH31" s="787"/>
      <c r="AI31" s="787"/>
      <c r="AJ31" s="788"/>
      <c r="AK31" s="834" t="s">
        <v>614</v>
      </c>
      <c r="AL31" s="830"/>
      <c r="AM31" s="830"/>
      <c r="AN31" s="830"/>
      <c r="AO31" s="830"/>
      <c r="AP31" s="830" t="s">
        <v>537</v>
      </c>
      <c r="AQ31" s="830"/>
      <c r="AR31" s="830"/>
      <c r="AS31" s="830"/>
      <c r="AT31" s="830"/>
      <c r="AU31" s="830" t="s">
        <v>537</v>
      </c>
      <c r="AV31" s="830"/>
      <c r="AW31" s="830"/>
      <c r="AX31" s="830"/>
      <c r="AY31" s="830"/>
      <c r="AZ31" s="831"/>
      <c r="BA31" s="831"/>
      <c r="BB31" s="831"/>
      <c r="BC31" s="831"/>
      <c r="BD31" s="831"/>
      <c r="BE31" s="832"/>
      <c r="BF31" s="832"/>
      <c r="BG31" s="832"/>
      <c r="BH31" s="832"/>
      <c r="BI31" s="833"/>
      <c r="BJ31" s="232"/>
      <c r="BK31" s="232"/>
      <c r="BL31" s="232"/>
      <c r="BM31" s="232"/>
      <c r="BN31" s="232"/>
      <c r="BO31" s="241"/>
      <c r="BP31" s="241"/>
      <c r="BQ31" s="238">
        <v>25</v>
      </c>
      <c r="BR31" s="239"/>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30"/>
    </row>
    <row r="32" spans="1:131" ht="26.25" customHeight="1" x14ac:dyDescent="0.15">
      <c r="A32" s="242">
        <v>5</v>
      </c>
      <c r="B32" s="780" t="s">
        <v>413</v>
      </c>
      <c r="C32" s="781"/>
      <c r="D32" s="781"/>
      <c r="E32" s="781"/>
      <c r="F32" s="781"/>
      <c r="G32" s="781"/>
      <c r="H32" s="781"/>
      <c r="I32" s="781"/>
      <c r="J32" s="781"/>
      <c r="K32" s="781"/>
      <c r="L32" s="781"/>
      <c r="M32" s="781"/>
      <c r="N32" s="781"/>
      <c r="O32" s="781"/>
      <c r="P32" s="782"/>
      <c r="Q32" s="783">
        <v>424</v>
      </c>
      <c r="R32" s="784"/>
      <c r="S32" s="784"/>
      <c r="T32" s="784"/>
      <c r="U32" s="784"/>
      <c r="V32" s="784">
        <v>409</v>
      </c>
      <c r="W32" s="784"/>
      <c r="X32" s="784"/>
      <c r="Y32" s="784"/>
      <c r="Z32" s="784"/>
      <c r="AA32" s="784">
        <v>15</v>
      </c>
      <c r="AB32" s="784"/>
      <c r="AC32" s="784"/>
      <c r="AD32" s="784"/>
      <c r="AE32" s="785"/>
      <c r="AF32" s="786">
        <v>14</v>
      </c>
      <c r="AG32" s="787"/>
      <c r="AH32" s="787"/>
      <c r="AI32" s="787"/>
      <c r="AJ32" s="788"/>
      <c r="AK32" s="834">
        <v>34</v>
      </c>
      <c r="AL32" s="830"/>
      <c r="AM32" s="830"/>
      <c r="AN32" s="830"/>
      <c r="AO32" s="830"/>
      <c r="AP32" s="830" t="s">
        <v>537</v>
      </c>
      <c r="AQ32" s="830"/>
      <c r="AR32" s="830"/>
      <c r="AS32" s="830"/>
      <c r="AT32" s="830"/>
      <c r="AU32" s="830" t="s">
        <v>537</v>
      </c>
      <c r="AV32" s="830"/>
      <c r="AW32" s="830"/>
      <c r="AX32" s="830"/>
      <c r="AY32" s="830"/>
      <c r="AZ32" s="831"/>
      <c r="BA32" s="831"/>
      <c r="BB32" s="831"/>
      <c r="BC32" s="831"/>
      <c r="BD32" s="831"/>
      <c r="BE32" s="832"/>
      <c r="BF32" s="832"/>
      <c r="BG32" s="832"/>
      <c r="BH32" s="832"/>
      <c r="BI32" s="833"/>
      <c r="BJ32" s="232"/>
      <c r="BK32" s="232"/>
      <c r="BL32" s="232"/>
      <c r="BM32" s="232"/>
      <c r="BN32" s="232"/>
      <c r="BO32" s="241"/>
      <c r="BP32" s="241"/>
      <c r="BQ32" s="238">
        <v>26</v>
      </c>
      <c r="BR32" s="239"/>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30"/>
    </row>
    <row r="33" spans="1:131" ht="26.25" customHeight="1" x14ac:dyDescent="0.15">
      <c r="A33" s="242">
        <v>6</v>
      </c>
      <c r="B33" s="780" t="s">
        <v>414</v>
      </c>
      <c r="C33" s="781"/>
      <c r="D33" s="781"/>
      <c r="E33" s="781"/>
      <c r="F33" s="781"/>
      <c r="G33" s="781"/>
      <c r="H33" s="781"/>
      <c r="I33" s="781"/>
      <c r="J33" s="781"/>
      <c r="K33" s="781"/>
      <c r="L33" s="781"/>
      <c r="M33" s="781"/>
      <c r="N33" s="781"/>
      <c r="O33" s="781"/>
      <c r="P33" s="782"/>
      <c r="Q33" s="783">
        <v>8168.0680000000002</v>
      </c>
      <c r="R33" s="784"/>
      <c r="S33" s="784"/>
      <c r="T33" s="784"/>
      <c r="U33" s="784"/>
      <c r="V33" s="784">
        <v>8196.9009999999998</v>
      </c>
      <c r="W33" s="784"/>
      <c r="X33" s="784"/>
      <c r="Y33" s="784"/>
      <c r="Z33" s="784"/>
      <c r="AA33" s="784">
        <v>-28.832999999999629</v>
      </c>
      <c r="AB33" s="784"/>
      <c r="AC33" s="784"/>
      <c r="AD33" s="784"/>
      <c r="AE33" s="785"/>
      <c r="AF33" s="786">
        <v>4831</v>
      </c>
      <c r="AG33" s="787"/>
      <c r="AH33" s="787"/>
      <c r="AI33" s="787"/>
      <c r="AJ33" s="788"/>
      <c r="AK33" s="834">
        <v>1707</v>
      </c>
      <c r="AL33" s="830"/>
      <c r="AM33" s="830"/>
      <c r="AN33" s="830"/>
      <c r="AO33" s="830"/>
      <c r="AP33" s="830">
        <v>23355</v>
      </c>
      <c r="AQ33" s="830"/>
      <c r="AR33" s="830"/>
      <c r="AS33" s="830"/>
      <c r="AT33" s="830"/>
      <c r="AU33" s="830">
        <v>13593</v>
      </c>
      <c r="AV33" s="830"/>
      <c r="AW33" s="830"/>
      <c r="AX33" s="830"/>
      <c r="AY33" s="830"/>
      <c r="AZ33" s="831"/>
      <c r="BA33" s="831"/>
      <c r="BB33" s="831"/>
      <c r="BC33" s="831"/>
      <c r="BD33" s="831"/>
      <c r="BE33" s="832" t="s">
        <v>415</v>
      </c>
      <c r="BF33" s="832"/>
      <c r="BG33" s="832"/>
      <c r="BH33" s="832"/>
      <c r="BI33" s="833"/>
      <c r="BJ33" s="232"/>
      <c r="BK33" s="232"/>
      <c r="BL33" s="232"/>
      <c r="BM33" s="232"/>
      <c r="BN33" s="232"/>
      <c r="BO33" s="241"/>
      <c r="BP33" s="241"/>
      <c r="BQ33" s="238">
        <v>27</v>
      </c>
      <c r="BR33" s="239"/>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30"/>
    </row>
    <row r="34" spans="1:131" ht="26.25" customHeight="1" x14ac:dyDescent="0.15">
      <c r="A34" s="242">
        <v>7</v>
      </c>
      <c r="B34" s="780" t="s">
        <v>416</v>
      </c>
      <c r="C34" s="781"/>
      <c r="D34" s="781"/>
      <c r="E34" s="781"/>
      <c r="F34" s="781"/>
      <c r="G34" s="781"/>
      <c r="H34" s="781"/>
      <c r="I34" s="781"/>
      <c r="J34" s="781"/>
      <c r="K34" s="781"/>
      <c r="L34" s="781"/>
      <c r="M34" s="781"/>
      <c r="N34" s="781"/>
      <c r="O34" s="781"/>
      <c r="P34" s="782"/>
      <c r="Q34" s="783">
        <v>13564.88</v>
      </c>
      <c r="R34" s="784"/>
      <c r="S34" s="784"/>
      <c r="T34" s="784"/>
      <c r="U34" s="784"/>
      <c r="V34" s="784">
        <v>13963.825999999999</v>
      </c>
      <c r="W34" s="784"/>
      <c r="X34" s="784"/>
      <c r="Y34" s="784"/>
      <c r="Z34" s="784"/>
      <c r="AA34" s="784">
        <v>-398.94599999999991</v>
      </c>
      <c r="AB34" s="784"/>
      <c r="AC34" s="784"/>
      <c r="AD34" s="784"/>
      <c r="AE34" s="785"/>
      <c r="AF34" s="786">
        <v>7961</v>
      </c>
      <c r="AG34" s="787"/>
      <c r="AH34" s="787"/>
      <c r="AI34" s="787"/>
      <c r="AJ34" s="788"/>
      <c r="AK34" s="834">
        <v>48</v>
      </c>
      <c r="AL34" s="830"/>
      <c r="AM34" s="830"/>
      <c r="AN34" s="830"/>
      <c r="AO34" s="830"/>
      <c r="AP34" s="830">
        <v>23929</v>
      </c>
      <c r="AQ34" s="830"/>
      <c r="AR34" s="830"/>
      <c r="AS34" s="830"/>
      <c r="AT34" s="830"/>
      <c r="AU34" s="830">
        <v>3877</v>
      </c>
      <c r="AV34" s="830"/>
      <c r="AW34" s="830"/>
      <c r="AX34" s="830"/>
      <c r="AY34" s="830"/>
      <c r="AZ34" s="831"/>
      <c r="BA34" s="831"/>
      <c r="BB34" s="831"/>
      <c r="BC34" s="831"/>
      <c r="BD34" s="831"/>
      <c r="BE34" s="832" t="s">
        <v>415</v>
      </c>
      <c r="BF34" s="832"/>
      <c r="BG34" s="832"/>
      <c r="BH34" s="832"/>
      <c r="BI34" s="833"/>
      <c r="BJ34" s="232"/>
      <c r="BK34" s="232"/>
      <c r="BL34" s="232"/>
      <c r="BM34" s="232"/>
      <c r="BN34" s="232"/>
      <c r="BO34" s="241"/>
      <c r="BP34" s="241"/>
      <c r="BQ34" s="238">
        <v>28</v>
      </c>
      <c r="BR34" s="239"/>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30"/>
    </row>
    <row r="35" spans="1:131" ht="26.25" customHeight="1" x14ac:dyDescent="0.15">
      <c r="A35" s="242">
        <v>8</v>
      </c>
      <c r="B35" s="780" t="s">
        <v>417</v>
      </c>
      <c r="C35" s="781"/>
      <c r="D35" s="781"/>
      <c r="E35" s="781"/>
      <c r="F35" s="781"/>
      <c r="G35" s="781"/>
      <c r="H35" s="781"/>
      <c r="I35" s="781"/>
      <c r="J35" s="781"/>
      <c r="K35" s="781"/>
      <c r="L35" s="781"/>
      <c r="M35" s="781"/>
      <c r="N35" s="781"/>
      <c r="O35" s="781"/>
      <c r="P35" s="782"/>
      <c r="Q35" s="783">
        <v>18093.705000000002</v>
      </c>
      <c r="R35" s="784"/>
      <c r="S35" s="784"/>
      <c r="T35" s="784"/>
      <c r="U35" s="784"/>
      <c r="V35" s="784">
        <v>15653.406999999999</v>
      </c>
      <c r="W35" s="784"/>
      <c r="X35" s="784"/>
      <c r="Y35" s="784"/>
      <c r="Z35" s="784"/>
      <c r="AA35" s="784">
        <v>2440.2979999999998</v>
      </c>
      <c r="AB35" s="784"/>
      <c r="AC35" s="784"/>
      <c r="AD35" s="784"/>
      <c r="AE35" s="785"/>
      <c r="AF35" s="786">
        <v>5471</v>
      </c>
      <c r="AG35" s="787"/>
      <c r="AH35" s="787"/>
      <c r="AI35" s="787"/>
      <c r="AJ35" s="788"/>
      <c r="AK35" s="834">
        <v>5618</v>
      </c>
      <c r="AL35" s="830"/>
      <c r="AM35" s="830"/>
      <c r="AN35" s="830"/>
      <c r="AO35" s="830"/>
      <c r="AP35" s="830">
        <v>133646</v>
      </c>
      <c r="AQ35" s="830"/>
      <c r="AR35" s="830"/>
      <c r="AS35" s="830"/>
      <c r="AT35" s="830"/>
      <c r="AU35" s="830">
        <v>41029</v>
      </c>
      <c r="AV35" s="830"/>
      <c r="AW35" s="830"/>
      <c r="AX35" s="830"/>
      <c r="AY35" s="830"/>
      <c r="AZ35" s="831"/>
      <c r="BA35" s="831"/>
      <c r="BB35" s="831"/>
      <c r="BC35" s="831"/>
      <c r="BD35" s="831"/>
      <c r="BE35" s="832" t="s">
        <v>418</v>
      </c>
      <c r="BF35" s="832"/>
      <c r="BG35" s="832"/>
      <c r="BH35" s="832"/>
      <c r="BI35" s="833"/>
      <c r="BJ35" s="232"/>
      <c r="BK35" s="232"/>
      <c r="BL35" s="232"/>
      <c r="BM35" s="232"/>
      <c r="BN35" s="232"/>
      <c r="BO35" s="241"/>
      <c r="BP35" s="241"/>
      <c r="BQ35" s="238">
        <v>29</v>
      </c>
      <c r="BR35" s="239"/>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30"/>
    </row>
    <row r="36" spans="1:131" ht="26.25" customHeight="1" x14ac:dyDescent="0.15">
      <c r="A36" s="242">
        <v>9</v>
      </c>
      <c r="B36" s="780" t="s">
        <v>419</v>
      </c>
      <c r="C36" s="781"/>
      <c r="D36" s="781"/>
      <c r="E36" s="781"/>
      <c r="F36" s="781"/>
      <c r="G36" s="781"/>
      <c r="H36" s="781"/>
      <c r="I36" s="781"/>
      <c r="J36" s="781"/>
      <c r="K36" s="781"/>
      <c r="L36" s="781"/>
      <c r="M36" s="781"/>
      <c r="N36" s="781"/>
      <c r="O36" s="781"/>
      <c r="P36" s="782"/>
      <c r="Q36" s="783">
        <v>341</v>
      </c>
      <c r="R36" s="784"/>
      <c r="S36" s="784"/>
      <c r="T36" s="784"/>
      <c r="U36" s="784"/>
      <c r="V36" s="784">
        <v>341</v>
      </c>
      <c r="W36" s="784"/>
      <c r="X36" s="784"/>
      <c r="Y36" s="784"/>
      <c r="Z36" s="784"/>
      <c r="AA36" s="784">
        <v>0</v>
      </c>
      <c r="AB36" s="784"/>
      <c r="AC36" s="784"/>
      <c r="AD36" s="784"/>
      <c r="AE36" s="785"/>
      <c r="AF36" s="786" t="s">
        <v>420</v>
      </c>
      <c r="AG36" s="787"/>
      <c r="AH36" s="787"/>
      <c r="AI36" s="787"/>
      <c r="AJ36" s="788"/>
      <c r="AK36" s="834">
        <v>185</v>
      </c>
      <c r="AL36" s="830"/>
      <c r="AM36" s="830"/>
      <c r="AN36" s="830"/>
      <c r="AO36" s="830"/>
      <c r="AP36" s="830">
        <v>105169</v>
      </c>
      <c r="AQ36" s="830"/>
      <c r="AR36" s="830"/>
      <c r="AS36" s="830"/>
      <c r="AT36" s="830"/>
      <c r="AU36" s="830">
        <v>65730</v>
      </c>
      <c r="AV36" s="830"/>
      <c r="AW36" s="830"/>
      <c r="AX36" s="830"/>
      <c r="AY36" s="830"/>
      <c r="AZ36" s="831"/>
      <c r="BA36" s="831"/>
      <c r="BB36" s="831"/>
      <c r="BC36" s="831"/>
      <c r="BD36" s="831"/>
      <c r="BE36" s="832" t="s">
        <v>421</v>
      </c>
      <c r="BF36" s="832"/>
      <c r="BG36" s="832"/>
      <c r="BH36" s="832"/>
      <c r="BI36" s="833"/>
      <c r="BJ36" s="232"/>
      <c r="BK36" s="232"/>
      <c r="BL36" s="232"/>
      <c r="BM36" s="232"/>
      <c r="BN36" s="232"/>
      <c r="BO36" s="241"/>
      <c r="BP36" s="241"/>
      <c r="BQ36" s="238">
        <v>30</v>
      </c>
      <c r="BR36" s="239"/>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30"/>
    </row>
    <row r="37" spans="1:131" ht="26.25" customHeight="1" x14ac:dyDescent="0.15">
      <c r="A37" s="242">
        <v>10</v>
      </c>
      <c r="B37" s="780" t="s">
        <v>422</v>
      </c>
      <c r="C37" s="781"/>
      <c r="D37" s="781"/>
      <c r="E37" s="781"/>
      <c r="F37" s="781"/>
      <c r="G37" s="781"/>
      <c r="H37" s="781"/>
      <c r="I37" s="781"/>
      <c r="J37" s="781"/>
      <c r="K37" s="781"/>
      <c r="L37" s="781"/>
      <c r="M37" s="781"/>
      <c r="N37" s="781"/>
      <c r="O37" s="781"/>
      <c r="P37" s="782"/>
      <c r="Q37" s="783">
        <v>170</v>
      </c>
      <c r="R37" s="784"/>
      <c r="S37" s="784"/>
      <c r="T37" s="784"/>
      <c r="U37" s="784"/>
      <c r="V37" s="784">
        <v>170</v>
      </c>
      <c r="W37" s="784"/>
      <c r="X37" s="784"/>
      <c r="Y37" s="784"/>
      <c r="Z37" s="784"/>
      <c r="AA37" s="784">
        <v>0</v>
      </c>
      <c r="AB37" s="784"/>
      <c r="AC37" s="784"/>
      <c r="AD37" s="784"/>
      <c r="AE37" s="785"/>
      <c r="AF37" s="786" t="s">
        <v>398</v>
      </c>
      <c r="AG37" s="787"/>
      <c r="AH37" s="787"/>
      <c r="AI37" s="787"/>
      <c r="AJ37" s="788"/>
      <c r="AK37" s="834">
        <v>140</v>
      </c>
      <c r="AL37" s="830"/>
      <c r="AM37" s="830"/>
      <c r="AN37" s="830"/>
      <c r="AO37" s="830"/>
      <c r="AP37" s="830">
        <v>382076</v>
      </c>
      <c r="AQ37" s="830"/>
      <c r="AR37" s="830"/>
      <c r="AS37" s="830"/>
      <c r="AT37" s="830"/>
      <c r="AU37" s="830">
        <v>382076</v>
      </c>
      <c r="AV37" s="830"/>
      <c r="AW37" s="830"/>
      <c r="AX37" s="830"/>
      <c r="AY37" s="830"/>
      <c r="AZ37" s="831"/>
      <c r="BA37" s="831"/>
      <c r="BB37" s="831"/>
      <c r="BC37" s="831"/>
      <c r="BD37" s="831"/>
      <c r="BE37" s="832" t="s">
        <v>423</v>
      </c>
      <c r="BF37" s="832"/>
      <c r="BG37" s="832"/>
      <c r="BH37" s="832"/>
      <c r="BI37" s="833"/>
      <c r="BJ37" s="232"/>
      <c r="BK37" s="232"/>
      <c r="BL37" s="232"/>
      <c r="BM37" s="232"/>
      <c r="BN37" s="232"/>
      <c r="BO37" s="241"/>
      <c r="BP37" s="241"/>
      <c r="BQ37" s="238">
        <v>31</v>
      </c>
      <c r="BR37" s="239"/>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30"/>
    </row>
    <row r="38" spans="1:131" ht="26.25" customHeight="1" x14ac:dyDescent="0.15">
      <c r="A38" s="242">
        <v>11</v>
      </c>
      <c r="B38" s="780" t="s">
        <v>424</v>
      </c>
      <c r="C38" s="781"/>
      <c r="D38" s="781"/>
      <c r="E38" s="781"/>
      <c r="F38" s="781"/>
      <c r="G38" s="781"/>
      <c r="H38" s="781"/>
      <c r="I38" s="781"/>
      <c r="J38" s="781"/>
      <c r="K38" s="781"/>
      <c r="L38" s="781"/>
      <c r="M38" s="781"/>
      <c r="N38" s="781"/>
      <c r="O38" s="781"/>
      <c r="P38" s="782"/>
      <c r="Q38" s="783">
        <v>824</v>
      </c>
      <c r="R38" s="784"/>
      <c r="S38" s="784"/>
      <c r="T38" s="784"/>
      <c r="U38" s="784"/>
      <c r="V38" s="784">
        <v>792</v>
      </c>
      <c r="W38" s="784"/>
      <c r="X38" s="784"/>
      <c r="Y38" s="784"/>
      <c r="Z38" s="784"/>
      <c r="AA38" s="784">
        <v>32</v>
      </c>
      <c r="AB38" s="784"/>
      <c r="AC38" s="784"/>
      <c r="AD38" s="784"/>
      <c r="AE38" s="785"/>
      <c r="AF38" s="786">
        <v>32</v>
      </c>
      <c r="AG38" s="787"/>
      <c r="AH38" s="787"/>
      <c r="AI38" s="787"/>
      <c r="AJ38" s="788"/>
      <c r="AK38" s="834" t="s">
        <v>537</v>
      </c>
      <c r="AL38" s="830"/>
      <c r="AM38" s="830"/>
      <c r="AN38" s="830"/>
      <c r="AO38" s="830"/>
      <c r="AP38" s="830">
        <v>73450</v>
      </c>
      <c r="AQ38" s="830"/>
      <c r="AR38" s="830"/>
      <c r="AS38" s="830"/>
      <c r="AT38" s="830"/>
      <c r="AU38" s="830">
        <v>0</v>
      </c>
      <c r="AV38" s="830"/>
      <c r="AW38" s="830"/>
      <c r="AX38" s="830"/>
      <c r="AY38" s="830"/>
      <c r="AZ38" s="831"/>
      <c r="BA38" s="831"/>
      <c r="BB38" s="831"/>
      <c r="BC38" s="831"/>
      <c r="BD38" s="831"/>
      <c r="BE38" s="832" t="s">
        <v>425</v>
      </c>
      <c r="BF38" s="832"/>
      <c r="BG38" s="832"/>
      <c r="BH38" s="832"/>
      <c r="BI38" s="833"/>
      <c r="BJ38" s="232"/>
      <c r="BK38" s="232"/>
      <c r="BL38" s="232"/>
      <c r="BM38" s="232"/>
      <c r="BN38" s="232"/>
      <c r="BO38" s="241"/>
      <c r="BP38" s="241"/>
      <c r="BQ38" s="238">
        <v>32</v>
      </c>
      <c r="BR38" s="239"/>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30"/>
    </row>
    <row r="39" spans="1:131" ht="26.25" customHeight="1" x14ac:dyDescent="0.15">
      <c r="A39" s="242">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32"/>
      <c r="BK39" s="232"/>
      <c r="BL39" s="232"/>
      <c r="BM39" s="232"/>
      <c r="BN39" s="232"/>
      <c r="BO39" s="241"/>
      <c r="BP39" s="241"/>
      <c r="BQ39" s="238">
        <v>33</v>
      </c>
      <c r="BR39" s="239"/>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30"/>
    </row>
    <row r="40" spans="1:131" ht="26.25" customHeight="1" x14ac:dyDescent="0.15">
      <c r="A40" s="238">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32"/>
      <c r="BK40" s="232"/>
      <c r="BL40" s="232"/>
      <c r="BM40" s="232"/>
      <c r="BN40" s="232"/>
      <c r="BO40" s="241"/>
      <c r="BP40" s="241"/>
      <c r="BQ40" s="238">
        <v>34</v>
      </c>
      <c r="BR40" s="239"/>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30"/>
    </row>
    <row r="41" spans="1:131" ht="26.25" customHeight="1" x14ac:dyDescent="0.15">
      <c r="A41" s="238">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32"/>
      <c r="BK41" s="232"/>
      <c r="BL41" s="232"/>
      <c r="BM41" s="232"/>
      <c r="BN41" s="232"/>
      <c r="BO41" s="241"/>
      <c r="BP41" s="241"/>
      <c r="BQ41" s="238">
        <v>35</v>
      </c>
      <c r="BR41" s="239"/>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30"/>
    </row>
    <row r="42" spans="1:131" ht="26.25" customHeight="1" x14ac:dyDescent="0.15">
      <c r="A42" s="238">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32"/>
      <c r="BK42" s="232"/>
      <c r="BL42" s="232"/>
      <c r="BM42" s="232"/>
      <c r="BN42" s="232"/>
      <c r="BO42" s="241"/>
      <c r="BP42" s="241"/>
      <c r="BQ42" s="238">
        <v>36</v>
      </c>
      <c r="BR42" s="239"/>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30"/>
    </row>
    <row r="43" spans="1:131" ht="26.25" customHeight="1" x14ac:dyDescent="0.15">
      <c r="A43" s="238">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32"/>
      <c r="BK43" s="232"/>
      <c r="BL43" s="232"/>
      <c r="BM43" s="232"/>
      <c r="BN43" s="232"/>
      <c r="BO43" s="241"/>
      <c r="BP43" s="241"/>
      <c r="BQ43" s="238">
        <v>37</v>
      </c>
      <c r="BR43" s="239"/>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30"/>
    </row>
    <row r="44" spans="1:131" ht="26.25" customHeight="1" x14ac:dyDescent="0.15">
      <c r="A44" s="238">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32"/>
      <c r="BK44" s="232"/>
      <c r="BL44" s="232"/>
      <c r="BM44" s="232"/>
      <c r="BN44" s="232"/>
      <c r="BO44" s="241"/>
      <c r="BP44" s="241"/>
      <c r="BQ44" s="238">
        <v>38</v>
      </c>
      <c r="BR44" s="239"/>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30"/>
    </row>
    <row r="45" spans="1:131" ht="26.25" customHeight="1" x14ac:dyDescent="0.15">
      <c r="A45" s="238">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32"/>
      <c r="BK45" s="232"/>
      <c r="BL45" s="232"/>
      <c r="BM45" s="232"/>
      <c r="BN45" s="232"/>
      <c r="BO45" s="241"/>
      <c r="BP45" s="241"/>
      <c r="BQ45" s="238">
        <v>39</v>
      </c>
      <c r="BR45" s="239"/>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30"/>
    </row>
    <row r="46" spans="1:131" ht="26.25" customHeight="1" x14ac:dyDescent="0.15">
      <c r="A46" s="238">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32"/>
      <c r="BK46" s="232"/>
      <c r="BL46" s="232"/>
      <c r="BM46" s="232"/>
      <c r="BN46" s="232"/>
      <c r="BO46" s="241"/>
      <c r="BP46" s="241"/>
      <c r="BQ46" s="238">
        <v>40</v>
      </c>
      <c r="BR46" s="239"/>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30"/>
    </row>
    <row r="47" spans="1:131" ht="26.25" customHeight="1" x14ac:dyDescent="0.15">
      <c r="A47" s="238">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32"/>
      <c r="BK47" s="232"/>
      <c r="BL47" s="232"/>
      <c r="BM47" s="232"/>
      <c r="BN47" s="232"/>
      <c r="BO47" s="241"/>
      <c r="BP47" s="241"/>
      <c r="BQ47" s="238">
        <v>41</v>
      </c>
      <c r="BR47" s="239"/>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30"/>
    </row>
    <row r="48" spans="1:131" ht="26.25" customHeight="1" x14ac:dyDescent="0.15">
      <c r="A48" s="238">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32"/>
      <c r="BK48" s="232"/>
      <c r="BL48" s="232"/>
      <c r="BM48" s="232"/>
      <c r="BN48" s="232"/>
      <c r="BO48" s="241"/>
      <c r="BP48" s="241"/>
      <c r="BQ48" s="238">
        <v>42</v>
      </c>
      <c r="BR48" s="239"/>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30"/>
    </row>
    <row r="49" spans="1:131" ht="26.25" customHeight="1" x14ac:dyDescent="0.15">
      <c r="A49" s="238">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32"/>
      <c r="BK49" s="232"/>
      <c r="BL49" s="232"/>
      <c r="BM49" s="232"/>
      <c r="BN49" s="232"/>
      <c r="BO49" s="241"/>
      <c r="BP49" s="241"/>
      <c r="BQ49" s="238">
        <v>43</v>
      </c>
      <c r="BR49" s="239"/>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30"/>
    </row>
    <row r="50" spans="1:131" ht="26.25" customHeight="1" x14ac:dyDescent="0.15">
      <c r="A50" s="238">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32"/>
      <c r="BK50" s="232"/>
      <c r="BL50" s="232"/>
      <c r="BM50" s="232"/>
      <c r="BN50" s="232"/>
      <c r="BO50" s="241"/>
      <c r="BP50" s="241"/>
      <c r="BQ50" s="238">
        <v>44</v>
      </c>
      <c r="BR50" s="239"/>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30"/>
    </row>
    <row r="51" spans="1:131" ht="26.25" customHeight="1" x14ac:dyDescent="0.15">
      <c r="A51" s="238">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32"/>
      <c r="BK51" s="232"/>
      <c r="BL51" s="232"/>
      <c r="BM51" s="232"/>
      <c r="BN51" s="232"/>
      <c r="BO51" s="241"/>
      <c r="BP51" s="241"/>
      <c r="BQ51" s="238">
        <v>45</v>
      </c>
      <c r="BR51" s="239"/>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30"/>
    </row>
    <row r="52" spans="1:131" ht="26.25" customHeight="1" x14ac:dyDescent="0.15">
      <c r="A52" s="238">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32"/>
      <c r="BK52" s="232"/>
      <c r="BL52" s="232"/>
      <c r="BM52" s="232"/>
      <c r="BN52" s="232"/>
      <c r="BO52" s="241"/>
      <c r="BP52" s="241"/>
      <c r="BQ52" s="238">
        <v>46</v>
      </c>
      <c r="BR52" s="239"/>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30"/>
    </row>
    <row r="53" spans="1:131" ht="26.25" customHeight="1" x14ac:dyDescent="0.15">
      <c r="A53" s="238">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32"/>
      <c r="BK53" s="232"/>
      <c r="BL53" s="232"/>
      <c r="BM53" s="232"/>
      <c r="BN53" s="232"/>
      <c r="BO53" s="241"/>
      <c r="BP53" s="241"/>
      <c r="BQ53" s="238">
        <v>47</v>
      </c>
      <c r="BR53" s="239"/>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30"/>
    </row>
    <row r="54" spans="1:131" ht="26.25" customHeight="1" x14ac:dyDescent="0.15">
      <c r="A54" s="238">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32"/>
      <c r="BK54" s="232"/>
      <c r="BL54" s="232"/>
      <c r="BM54" s="232"/>
      <c r="BN54" s="232"/>
      <c r="BO54" s="241"/>
      <c r="BP54" s="241"/>
      <c r="BQ54" s="238">
        <v>48</v>
      </c>
      <c r="BR54" s="239"/>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30"/>
    </row>
    <row r="55" spans="1:131" ht="26.25" customHeight="1" x14ac:dyDescent="0.15">
      <c r="A55" s="238">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32"/>
      <c r="BK55" s="232"/>
      <c r="BL55" s="232"/>
      <c r="BM55" s="232"/>
      <c r="BN55" s="232"/>
      <c r="BO55" s="241"/>
      <c r="BP55" s="241"/>
      <c r="BQ55" s="238">
        <v>49</v>
      </c>
      <c r="BR55" s="239"/>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30"/>
    </row>
    <row r="56" spans="1:131" ht="26.25" customHeight="1" x14ac:dyDescent="0.15">
      <c r="A56" s="238">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32"/>
      <c r="BK56" s="232"/>
      <c r="BL56" s="232"/>
      <c r="BM56" s="232"/>
      <c r="BN56" s="232"/>
      <c r="BO56" s="241"/>
      <c r="BP56" s="241"/>
      <c r="BQ56" s="238">
        <v>50</v>
      </c>
      <c r="BR56" s="239"/>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30"/>
    </row>
    <row r="57" spans="1:131" ht="26.25" customHeight="1" x14ac:dyDescent="0.15">
      <c r="A57" s="238">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32"/>
      <c r="BK57" s="232"/>
      <c r="BL57" s="232"/>
      <c r="BM57" s="232"/>
      <c r="BN57" s="232"/>
      <c r="BO57" s="241"/>
      <c r="BP57" s="241"/>
      <c r="BQ57" s="238">
        <v>51</v>
      </c>
      <c r="BR57" s="239"/>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30"/>
    </row>
    <row r="58" spans="1:131" ht="26.25" customHeight="1" x14ac:dyDescent="0.15">
      <c r="A58" s="238">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32"/>
      <c r="BK58" s="232"/>
      <c r="BL58" s="232"/>
      <c r="BM58" s="232"/>
      <c r="BN58" s="232"/>
      <c r="BO58" s="241"/>
      <c r="BP58" s="241"/>
      <c r="BQ58" s="238">
        <v>52</v>
      </c>
      <c r="BR58" s="239"/>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30"/>
    </row>
    <row r="59" spans="1:131" ht="26.25" customHeight="1" x14ac:dyDescent="0.15">
      <c r="A59" s="238">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32"/>
      <c r="BK59" s="232"/>
      <c r="BL59" s="232"/>
      <c r="BM59" s="232"/>
      <c r="BN59" s="232"/>
      <c r="BO59" s="241"/>
      <c r="BP59" s="241"/>
      <c r="BQ59" s="238">
        <v>53</v>
      </c>
      <c r="BR59" s="239"/>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30"/>
    </row>
    <row r="60" spans="1:131" ht="26.25" customHeight="1" x14ac:dyDescent="0.15">
      <c r="A60" s="238">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32"/>
      <c r="BK60" s="232"/>
      <c r="BL60" s="232"/>
      <c r="BM60" s="232"/>
      <c r="BN60" s="232"/>
      <c r="BO60" s="241"/>
      <c r="BP60" s="241"/>
      <c r="BQ60" s="238">
        <v>54</v>
      </c>
      <c r="BR60" s="239"/>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30"/>
    </row>
    <row r="61" spans="1:131" ht="26.25" customHeight="1" thickBot="1" x14ac:dyDescent="0.2">
      <c r="A61" s="238">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32"/>
      <c r="BK61" s="232"/>
      <c r="BL61" s="232"/>
      <c r="BM61" s="232"/>
      <c r="BN61" s="232"/>
      <c r="BO61" s="241"/>
      <c r="BP61" s="241"/>
      <c r="BQ61" s="238">
        <v>55</v>
      </c>
      <c r="BR61" s="239"/>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30"/>
    </row>
    <row r="62" spans="1:131" ht="26.25" customHeight="1" x14ac:dyDescent="0.15">
      <c r="A62" s="238">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426</v>
      </c>
      <c r="BK62" s="806"/>
      <c r="BL62" s="806"/>
      <c r="BM62" s="806"/>
      <c r="BN62" s="807"/>
      <c r="BO62" s="241"/>
      <c r="BP62" s="241"/>
      <c r="BQ62" s="238">
        <v>56</v>
      </c>
      <c r="BR62" s="239"/>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30"/>
    </row>
    <row r="63" spans="1:131" ht="26.25" customHeight="1" thickBot="1" x14ac:dyDescent="0.2">
      <c r="A63" s="240" t="s">
        <v>396</v>
      </c>
      <c r="B63" s="789" t="s">
        <v>427</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23988</v>
      </c>
      <c r="AG63" s="844"/>
      <c r="AH63" s="844"/>
      <c r="AI63" s="844"/>
      <c r="AJ63" s="845"/>
      <c r="AK63" s="846"/>
      <c r="AL63" s="841"/>
      <c r="AM63" s="841"/>
      <c r="AN63" s="841"/>
      <c r="AO63" s="841"/>
      <c r="AP63" s="844"/>
      <c r="AQ63" s="844"/>
      <c r="AR63" s="844"/>
      <c r="AS63" s="844"/>
      <c r="AT63" s="844"/>
      <c r="AU63" s="844"/>
      <c r="AV63" s="844"/>
      <c r="AW63" s="844"/>
      <c r="AX63" s="844"/>
      <c r="AY63" s="844"/>
      <c r="AZ63" s="848"/>
      <c r="BA63" s="848"/>
      <c r="BB63" s="848"/>
      <c r="BC63" s="848"/>
      <c r="BD63" s="848"/>
      <c r="BE63" s="849"/>
      <c r="BF63" s="849"/>
      <c r="BG63" s="849"/>
      <c r="BH63" s="849"/>
      <c r="BI63" s="850"/>
      <c r="BJ63" s="851" t="s">
        <v>428</v>
      </c>
      <c r="BK63" s="852"/>
      <c r="BL63" s="852"/>
      <c r="BM63" s="852"/>
      <c r="BN63" s="853"/>
      <c r="BO63" s="241"/>
      <c r="BP63" s="241"/>
      <c r="BQ63" s="238">
        <v>57</v>
      </c>
      <c r="BR63" s="239"/>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30"/>
    </row>
    <row r="64" spans="1:131" ht="26.25" customHeight="1" x14ac:dyDescent="0.15">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38">
        <v>58</v>
      </c>
      <c r="BR64" s="239"/>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30"/>
    </row>
    <row r="65" spans="1:131" ht="26.25" customHeight="1" thickBot="1" x14ac:dyDescent="0.2">
      <c r="A65" s="232" t="s">
        <v>429</v>
      </c>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41"/>
      <c r="BF65" s="241"/>
      <c r="BG65" s="241"/>
      <c r="BH65" s="241"/>
      <c r="BI65" s="241"/>
      <c r="BJ65" s="241"/>
      <c r="BK65" s="241"/>
      <c r="BL65" s="241"/>
      <c r="BM65" s="241"/>
      <c r="BN65" s="241"/>
      <c r="BO65" s="241"/>
      <c r="BP65" s="241"/>
      <c r="BQ65" s="238">
        <v>59</v>
      </c>
      <c r="BR65" s="239"/>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30"/>
    </row>
    <row r="66" spans="1:131" ht="26.25" customHeight="1" x14ac:dyDescent="0.15">
      <c r="A66" s="727" t="s">
        <v>430</v>
      </c>
      <c r="B66" s="728"/>
      <c r="C66" s="728"/>
      <c r="D66" s="728"/>
      <c r="E66" s="728"/>
      <c r="F66" s="728"/>
      <c r="G66" s="728"/>
      <c r="H66" s="728"/>
      <c r="I66" s="728"/>
      <c r="J66" s="728"/>
      <c r="K66" s="728"/>
      <c r="L66" s="728"/>
      <c r="M66" s="728"/>
      <c r="N66" s="728"/>
      <c r="O66" s="728"/>
      <c r="P66" s="729"/>
      <c r="Q66" s="733" t="s">
        <v>431</v>
      </c>
      <c r="R66" s="734"/>
      <c r="S66" s="734"/>
      <c r="T66" s="734"/>
      <c r="U66" s="735"/>
      <c r="V66" s="733" t="s">
        <v>432</v>
      </c>
      <c r="W66" s="734"/>
      <c r="X66" s="734"/>
      <c r="Y66" s="734"/>
      <c r="Z66" s="735"/>
      <c r="AA66" s="733" t="s">
        <v>433</v>
      </c>
      <c r="AB66" s="734"/>
      <c r="AC66" s="734"/>
      <c r="AD66" s="734"/>
      <c r="AE66" s="735"/>
      <c r="AF66" s="854" t="s">
        <v>434</v>
      </c>
      <c r="AG66" s="815"/>
      <c r="AH66" s="815"/>
      <c r="AI66" s="815"/>
      <c r="AJ66" s="855"/>
      <c r="AK66" s="733" t="s">
        <v>435</v>
      </c>
      <c r="AL66" s="728"/>
      <c r="AM66" s="728"/>
      <c r="AN66" s="728"/>
      <c r="AO66" s="729"/>
      <c r="AP66" s="733" t="s">
        <v>436</v>
      </c>
      <c r="AQ66" s="734"/>
      <c r="AR66" s="734"/>
      <c r="AS66" s="734"/>
      <c r="AT66" s="735"/>
      <c r="AU66" s="733" t="s">
        <v>437</v>
      </c>
      <c r="AV66" s="734"/>
      <c r="AW66" s="734"/>
      <c r="AX66" s="734"/>
      <c r="AY66" s="735"/>
      <c r="AZ66" s="733" t="s">
        <v>378</v>
      </c>
      <c r="BA66" s="734"/>
      <c r="BB66" s="734"/>
      <c r="BC66" s="734"/>
      <c r="BD66" s="740"/>
      <c r="BE66" s="241"/>
      <c r="BF66" s="241"/>
      <c r="BG66" s="241"/>
      <c r="BH66" s="241"/>
      <c r="BI66" s="241"/>
      <c r="BJ66" s="241"/>
      <c r="BK66" s="241"/>
      <c r="BL66" s="241"/>
      <c r="BM66" s="241"/>
      <c r="BN66" s="241"/>
      <c r="BO66" s="241"/>
      <c r="BP66" s="241"/>
      <c r="BQ66" s="238">
        <v>60</v>
      </c>
      <c r="BR66" s="243"/>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30"/>
    </row>
    <row r="67" spans="1:131" ht="26.25" customHeight="1" thickBot="1" x14ac:dyDescent="0.2">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41"/>
      <c r="BF67" s="241"/>
      <c r="BG67" s="241"/>
      <c r="BH67" s="241"/>
      <c r="BI67" s="241"/>
      <c r="BJ67" s="241"/>
      <c r="BK67" s="241"/>
      <c r="BL67" s="241"/>
      <c r="BM67" s="241"/>
      <c r="BN67" s="241"/>
      <c r="BO67" s="241"/>
      <c r="BP67" s="241"/>
      <c r="BQ67" s="238">
        <v>61</v>
      </c>
      <c r="BR67" s="243"/>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30"/>
    </row>
    <row r="68" spans="1:131" ht="26.25" customHeight="1" thickTop="1" x14ac:dyDescent="0.15">
      <c r="A68" s="236">
        <v>1</v>
      </c>
      <c r="B68" s="869" t="s">
        <v>615</v>
      </c>
      <c r="C68" s="870"/>
      <c r="D68" s="870"/>
      <c r="E68" s="870"/>
      <c r="F68" s="870"/>
      <c r="G68" s="870"/>
      <c r="H68" s="870"/>
      <c r="I68" s="870"/>
      <c r="J68" s="870"/>
      <c r="K68" s="870"/>
      <c r="L68" s="870"/>
      <c r="M68" s="870"/>
      <c r="N68" s="870"/>
      <c r="O68" s="870"/>
      <c r="P68" s="871"/>
      <c r="Q68" s="872">
        <v>115000</v>
      </c>
      <c r="R68" s="866"/>
      <c r="S68" s="866"/>
      <c r="T68" s="866"/>
      <c r="U68" s="866"/>
      <c r="V68" s="866">
        <v>112745</v>
      </c>
      <c r="W68" s="866"/>
      <c r="X68" s="866"/>
      <c r="Y68" s="866"/>
      <c r="Z68" s="866"/>
      <c r="AA68" s="866">
        <v>2255</v>
      </c>
      <c r="AB68" s="866"/>
      <c r="AC68" s="866"/>
      <c r="AD68" s="866"/>
      <c r="AE68" s="866"/>
      <c r="AF68" s="866">
        <v>16232</v>
      </c>
      <c r="AG68" s="866"/>
      <c r="AH68" s="866"/>
      <c r="AI68" s="866"/>
      <c r="AJ68" s="866"/>
      <c r="AK68" s="866" t="s">
        <v>537</v>
      </c>
      <c r="AL68" s="866"/>
      <c r="AM68" s="866"/>
      <c r="AN68" s="866"/>
      <c r="AO68" s="866"/>
      <c r="AP68" s="866" t="s">
        <v>537</v>
      </c>
      <c r="AQ68" s="866"/>
      <c r="AR68" s="866"/>
      <c r="AS68" s="866"/>
      <c r="AT68" s="866"/>
      <c r="AU68" s="866" t="s">
        <v>537</v>
      </c>
      <c r="AV68" s="866"/>
      <c r="AW68" s="866"/>
      <c r="AX68" s="866"/>
      <c r="AY68" s="866"/>
      <c r="AZ68" s="867"/>
      <c r="BA68" s="867"/>
      <c r="BB68" s="867"/>
      <c r="BC68" s="867"/>
      <c r="BD68" s="868"/>
      <c r="BE68" s="241"/>
      <c r="BF68" s="241"/>
      <c r="BG68" s="241"/>
      <c r="BH68" s="241"/>
      <c r="BI68" s="241"/>
      <c r="BJ68" s="241"/>
      <c r="BK68" s="241"/>
      <c r="BL68" s="241"/>
      <c r="BM68" s="241"/>
      <c r="BN68" s="241"/>
      <c r="BO68" s="241"/>
      <c r="BP68" s="241"/>
      <c r="BQ68" s="238">
        <v>62</v>
      </c>
      <c r="BR68" s="243"/>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30"/>
    </row>
    <row r="69" spans="1:131" ht="26.25" customHeight="1" x14ac:dyDescent="0.15">
      <c r="A69" s="238">
        <v>2</v>
      </c>
      <c r="B69" s="873" t="s">
        <v>616</v>
      </c>
      <c r="C69" s="874"/>
      <c r="D69" s="874"/>
      <c r="E69" s="874"/>
      <c r="F69" s="874"/>
      <c r="G69" s="874"/>
      <c r="H69" s="874"/>
      <c r="I69" s="874"/>
      <c r="J69" s="874"/>
      <c r="K69" s="874"/>
      <c r="L69" s="874"/>
      <c r="M69" s="874"/>
      <c r="N69" s="874"/>
      <c r="O69" s="874"/>
      <c r="P69" s="875"/>
      <c r="Q69" s="876">
        <v>439</v>
      </c>
      <c r="R69" s="830"/>
      <c r="S69" s="830"/>
      <c r="T69" s="830"/>
      <c r="U69" s="830"/>
      <c r="V69" s="830">
        <v>395</v>
      </c>
      <c r="W69" s="830"/>
      <c r="X69" s="830"/>
      <c r="Y69" s="830"/>
      <c r="Z69" s="830"/>
      <c r="AA69" s="830">
        <v>44</v>
      </c>
      <c r="AB69" s="830"/>
      <c r="AC69" s="830"/>
      <c r="AD69" s="830"/>
      <c r="AE69" s="830"/>
      <c r="AF69" s="830">
        <v>44</v>
      </c>
      <c r="AG69" s="830"/>
      <c r="AH69" s="830"/>
      <c r="AI69" s="830"/>
      <c r="AJ69" s="830"/>
      <c r="AK69" s="830">
        <v>1</v>
      </c>
      <c r="AL69" s="830"/>
      <c r="AM69" s="830"/>
      <c r="AN69" s="830"/>
      <c r="AO69" s="830"/>
      <c r="AP69" s="830" t="s">
        <v>537</v>
      </c>
      <c r="AQ69" s="830"/>
      <c r="AR69" s="830"/>
      <c r="AS69" s="830"/>
      <c r="AT69" s="830"/>
      <c r="AU69" s="830" t="s">
        <v>537</v>
      </c>
      <c r="AV69" s="830"/>
      <c r="AW69" s="830"/>
      <c r="AX69" s="830"/>
      <c r="AY69" s="830"/>
      <c r="AZ69" s="832"/>
      <c r="BA69" s="832"/>
      <c r="BB69" s="832"/>
      <c r="BC69" s="832"/>
      <c r="BD69" s="833"/>
      <c r="BE69" s="241"/>
      <c r="BF69" s="241"/>
      <c r="BG69" s="241"/>
      <c r="BH69" s="241"/>
      <c r="BI69" s="241"/>
      <c r="BJ69" s="241"/>
      <c r="BK69" s="241"/>
      <c r="BL69" s="241"/>
      <c r="BM69" s="241"/>
      <c r="BN69" s="241"/>
      <c r="BO69" s="241"/>
      <c r="BP69" s="241"/>
      <c r="BQ69" s="238">
        <v>63</v>
      </c>
      <c r="BR69" s="243"/>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30"/>
    </row>
    <row r="70" spans="1:131" ht="26.25" customHeight="1" x14ac:dyDescent="0.15">
      <c r="A70" s="238">
        <v>3</v>
      </c>
      <c r="B70" s="873" t="s">
        <v>617</v>
      </c>
      <c r="C70" s="874"/>
      <c r="D70" s="874"/>
      <c r="E70" s="874"/>
      <c r="F70" s="874"/>
      <c r="G70" s="874"/>
      <c r="H70" s="874"/>
      <c r="I70" s="874"/>
      <c r="J70" s="874"/>
      <c r="K70" s="874"/>
      <c r="L70" s="874"/>
      <c r="M70" s="874"/>
      <c r="N70" s="874"/>
      <c r="O70" s="874"/>
      <c r="P70" s="875"/>
      <c r="Q70" s="876">
        <v>129</v>
      </c>
      <c r="R70" s="830"/>
      <c r="S70" s="830"/>
      <c r="T70" s="830"/>
      <c r="U70" s="830"/>
      <c r="V70" s="830">
        <v>123</v>
      </c>
      <c r="W70" s="830"/>
      <c r="X70" s="830"/>
      <c r="Y70" s="830"/>
      <c r="Z70" s="830"/>
      <c r="AA70" s="830">
        <v>6</v>
      </c>
      <c r="AB70" s="830"/>
      <c r="AC70" s="830"/>
      <c r="AD70" s="830"/>
      <c r="AE70" s="830"/>
      <c r="AF70" s="830">
        <v>6</v>
      </c>
      <c r="AG70" s="830"/>
      <c r="AH70" s="830"/>
      <c r="AI70" s="830"/>
      <c r="AJ70" s="830"/>
      <c r="AK70" s="830" t="s">
        <v>537</v>
      </c>
      <c r="AL70" s="830"/>
      <c r="AM70" s="830"/>
      <c r="AN70" s="830"/>
      <c r="AO70" s="830"/>
      <c r="AP70" s="830" t="s">
        <v>537</v>
      </c>
      <c r="AQ70" s="830"/>
      <c r="AR70" s="830"/>
      <c r="AS70" s="830"/>
      <c r="AT70" s="830"/>
      <c r="AU70" s="830" t="s">
        <v>537</v>
      </c>
      <c r="AV70" s="830"/>
      <c r="AW70" s="830"/>
      <c r="AX70" s="830"/>
      <c r="AY70" s="830"/>
      <c r="AZ70" s="832"/>
      <c r="BA70" s="832"/>
      <c r="BB70" s="832"/>
      <c r="BC70" s="832"/>
      <c r="BD70" s="833"/>
      <c r="BE70" s="241"/>
      <c r="BF70" s="241"/>
      <c r="BG70" s="241"/>
      <c r="BH70" s="241"/>
      <c r="BI70" s="241"/>
      <c r="BJ70" s="241"/>
      <c r="BK70" s="241"/>
      <c r="BL70" s="241"/>
      <c r="BM70" s="241"/>
      <c r="BN70" s="241"/>
      <c r="BO70" s="241"/>
      <c r="BP70" s="241"/>
      <c r="BQ70" s="238">
        <v>64</v>
      </c>
      <c r="BR70" s="243"/>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30"/>
    </row>
    <row r="71" spans="1:131" ht="26.25" customHeight="1" x14ac:dyDescent="0.15">
      <c r="A71" s="238">
        <v>4</v>
      </c>
      <c r="B71" s="873" t="s">
        <v>618</v>
      </c>
      <c r="C71" s="874"/>
      <c r="D71" s="874"/>
      <c r="E71" s="874"/>
      <c r="F71" s="874"/>
      <c r="G71" s="874"/>
      <c r="H71" s="874"/>
      <c r="I71" s="874"/>
      <c r="J71" s="874"/>
      <c r="K71" s="874"/>
      <c r="L71" s="874"/>
      <c r="M71" s="874"/>
      <c r="N71" s="874"/>
      <c r="O71" s="874"/>
      <c r="P71" s="875"/>
      <c r="Q71" s="876">
        <v>466463</v>
      </c>
      <c r="R71" s="830"/>
      <c r="S71" s="830"/>
      <c r="T71" s="830"/>
      <c r="U71" s="830"/>
      <c r="V71" s="830">
        <v>453925</v>
      </c>
      <c r="W71" s="830"/>
      <c r="X71" s="830"/>
      <c r="Y71" s="830"/>
      <c r="Z71" s="830"/>
      <c r="AA71" s="830">
        <v>12538</v>
      </c>
      <c r="AB71" s="830"/>
      <c r="AC71" s="830"/>
      <c r="AD71" s="830"/>
      <c r="AE71" s="830"/>
      <c r="AF71" s="830">
        <v>12538</v>
      </c>
      <c r="AG71" s="830"/>
      <c r="AH71" s="830"/>
      <c r="AI71" s="830"/>
      <c r="AJ71" s="830"/>
      <c r="AK71" s="830" t="s">
        <v>537</v>
      </c>
      <c r="AL71" s="830"/>
      <c r="AM71" s="830"/>
      <c r="AN71" s="830"/>
      <c r="AO71" s="830"/>
      <c r="AP71" s="830" t="s">
        <v>537</v>
      </c>
      <c r="AQ71" s="830"/>
      <c r="AR71" s="830"/>
      <c r="AS71" s="830"/>
      <c r="AT71" s="830"/>
      <c r="AU71" s="830" t="s">
        <v>537</v>
      </c>
      <c r="AV71" s="830"/>
      <c r="AW71" s="830"/>
      <c r="AX71" s="830"/>
      <c r="AY71" s="830"/>
      <c r="AZ71" s="832"/>
      <c r="BA71" s="832"/>
      <c r="BB71" s="832"/>
      <c r="BC71" s="832"/>
      <c r="BD71" s="833"/>
      <c r="BE71" s="241"/>
      <c r="BF71" s="241"/>
      <c r="BG71" s="241"/>
      <c r="BH71" s="241"/>
      <c r="BI71" s="241"/>
      <c r="BJ71" s="241"/>
      <c r="BK71" s="241"/>
      <c r="BL71" s="241"/>
      <c r="BM71" s="241"/>
      <c r="BN71" s="241"/>
      <c r="BO71" s="241"/>
      <c r="BP71" s="241"/>
      <c r="BQ71" s="238">
        <v>65</v>
      </c>
      <c r="BR71" s="243"/>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30"/>
    </row>
    <row r="72" spans="1:131" ht="26.25" customHeight="1" x14ac:dyDescent="0.15">
      <c r="A72" s="238">
        <v>5</v>
      </c>
      <c r="B72" s="873" t="s">
        <v>619</v>
      </c>
      <c r="C72" s="874"/>
      <c r="D72" s="874"/>
      <c r="E72" s="874"/>
      <c r="F72" s="874"/>
      <c r="G72" s="874"/>
      <c r="H72" s="874"/>
      <c r="I72" s="874"/>
      <c r="J72" s="874"/>
      <c r="K72" s="874"/>
      <c r="L72" s="874"/>
      <c r="M72" s="874"/>
      <c r="N72" s="874"/>
      <c r="O72" s="874"/>
      <c r="P72" s="875"/>
      <c r="Q72" s="876">
        <v>286</v>
      </c>
      <c r="R72" s="830"/>
      <c r="S72" s="830"/>
      <c r="T72" s="830"/>
      <c r="U72" s="830"/>
      <c r="V72" s="830">
        <v>290</v>
      </c>
      <c r="W72" s="830"/>
      <c r="X72" s="830"/>
      <c r="Y72" s="830"/>
      <c r="Z72" s="830"/>
      <c r="AA72" s="830">
        <v>-4</v>
      </c>
      <c r="AB72" s="830"/>
      <c r="AC72" s="830"/>
      <c r="AD72" s="830"/>
      <c r="AE72" s="830"/>
      <c r="AF72" s="830">
        <v>-4</v>
      </c>
      <c r="AG72" s="830"/>
      <c r="AH72" s="830"/>
      <c r="AI72" s="830"/>
      <c r="AJ72" s="830"/>
      <c r="AK72" s="830" t="s">
        <v>537</v>
      </c>
      <c r="AL72" s="830"/>
      <c r="AM72" s="830"/>
      <c r="AN72" s="830"/>
      <c r="AO72" s="830"/>
      <c r="AP72" s="830" t="s">
        <v>537</v>
      </c>
      <c r="AQ72" s="830"/>
      <c r="AR72" s="830"/>
      <c r="AS72" s="830"/>
      <c r="AT72" s="830"/>
      <c r="AU72" s="830" t="s">
        <v>537</v>
      </c>
      <c r="AV72" s="830"/>
      <c r="AW72" s="830"/>
      <c r="AX72" s="830"/>
      <c r="AY72" s="830"/>
      <c r="AZ72" s="832"/>
      <c r="BA72" s="832"/>
      <c r="BB72" s="832"/>
      <c r="BC72" s="832"/>
      <c r="BD72" s="833"/>
      <c r="BE72" s="241"/>
      <c r="BF72" s="241"/>
      <c r="BG72" s="241"/>
      <c r="BH72" s="241"/>
      <c r="BI72" s="241"/>
      <c r="BJ72" s="241"/>
      <c r="BK72" s="241"/>
      <c r="BL72" s="241"/>
      <c r="BM72" s="241"/>
      <c r="BN72" s="241"/>
      <c r="BO72" s="241"/>
      <c r="BP72" s="241"/>
      <c r="BQ72" s="238">
        <v>66</v>
      </c>
      <c r="BR72" s="243"/>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30"/>
    </row>
    <row r="73" spans="1:131" ht="26.25" customHeight="1" x14ac:dyDescent="0.15">
      <c r="A73" s="238">
        <v>6</v>
      </c>
      <c r="B73" s="873"/>
      <c r="C73" s="874"/>
      <c r="D73" s="874"/>
      <c r="E73" s="874"/>
      <c r="F73" s="874"/>
      <c r="G73" s="874"/>
      <c r="H73" s="874"/>
      <c r="I73" s="874"/>
      <c r="J73" s="874"/>
      <c r="K73" s="874"/>
      <c r="L73" s="874"/>
      <c r="M73" s="874"/>
      <c r="N73" s="874"/>
      <c r="O73" s="874"/>
      <c r="P73" s="875"/>
      <c r="Q73" s="876"/>
      <c r="R73" s="830"/>
      <c r="S73" s="830"/>
      <c r="T73" s="830"/>
      <c r="U73" s="830"/>
      <c r="V73" s="830"/>
      <c r="W73" s="830"/>
      <c r="X73" s="830"/>
      <c r="Y73" s="830"/>
      <c r="Z73" s="830"/>
      <c r="AA73" s="830"/>
      <c r="AB73" s="830"/>
      <c r="AC73" s="830"/>
      <c r="AD73" s="830"/>
      <c r="AE73" s="830"/>
      <c r="AF73" s="830"/>
      <c r="AG73" s="830"/>
      <c r="AH73" s="830"/>
      <c r="AI73" s="830"/>
      <c r="AJ73" s="830"/>
      <c r="AK73" s="830"/>
      <c r="AL73" s="830"/>
      <c r="AM73" s="830"/>
      <c r="AN73" s="830"/>
      <c r="AO73" s="830"/>
      <c r="AP73" s="830"/>
      <c r="AQ73" s="830"/>
      <c r="AR73" s="830"/>
      <c r="AS73" s="830"/>
      <c r="AT73" s="830"/>
      <c r="AU73" s="830"/>
      <c r="AV73" s="830"/>
      <c r="AW73" s="830"/>
      <c r="AX73" s="830"/>
      <c r="AY73" s="830"/>
      <c r="AZ73" s="832"/>
      <c r="BA73" s="832"/>
      <c r="BB73" s="832"/>
      <c r="BC73" s="832"/>
      <c r="BD73" s="833"/>
      <c r="BE73" s="241"/>
      <c r="BF73" s="241"/>
      <c r="BG73" s="241"/>
      <c r="BH73" s="241"/>
      <c r="BI73" s="241"/>
      <c r="BJ73" s="241"/>
      <c r="BK73" s="241"/>
      <c r="BL73" s="241"/>
      <c r="BM73" s="241"/>
      <c r="BN73" s="241"/>
      <c r="BO73" s="241"/>
      <c r="BP73" s="241"/>
      <c r="BQ73" s="238">
        <v>67</v>
      </c>
      <c r="BR73" s="243"/>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30"/>
    </row>
    <row r="74" spans="1:131" ht="26.25" customHeight="1" x14ac:dyDescent="0.15">
      <c r="A74" s="238">
        <v>7</v>
      </c>
      <c r="B74" s="873"/>
      <c r="C74" s="874"/>
      <c r="D74" s="874"/>
      <c r="E74" s="874"/>
      <c r="F74" s="874"/>
      <c r="G74" s="874"/>
      <c r="H74" s="874"/>
      <c r="I74" s="874"/>
      <c r="J74" s="874"/>
      <c r="K74" s="874"/>
      <c r="L74" s="874"/>
      <c r="M74" s="874"/>
      <c r="N74" s="874"/>
      <c r="O74" s="874"/>
      <c r="P74" s="875"/>
      <c r="Q74" s="876"/>
      <c r="R74" s="830"/>
      <c r="S74" s="830"/>
      <c r="T74" s="830"/>
      <c r="U74" s="830"/>
      <c r="V74" s="830"/>
      <c r="W74" s="830"/>
      <c r="X74" s="830"/>
      <c r="Y74" s="830"/>
      <c r="Z74" s="830"/>
      <c r="AA74" s="830"/>
      <c r="AB74" s="830"/>
      <c r="AC74" s="830"/>
      <c r="AD74" s="830"/>
      <c r="AE74" s="830"/>
      <c r="AF74" s="830"/>
      <c r="AG74" s="830"/>
      <c r="AH74" s="830"/>
      <c r="AI74" s="830"/>
      <c r="AJ74" s="830"/>
      <c r="AK74" s="830"/>
      <c r="AL74" s="830"/>
      <c r="AM74" s="830"/>
      <c r="AN74" s="830"/>
      <c r="AO74" s="830"/>
      <c r="AP74" s="830"/>
      <c r="AQ74" s="830"/>
      <c r="AR74" s="830"/>
      <c r="AS74" s="830"/>
      <c r="AT74" s="830"/>
      <c r="AU74" s="830"/>
      <c r="AV74" s="830"/>
      <c r="AW74" s="830"/>
      <c r="AX74" s="830"/>
      <c r="AY74" s="830"/>
      <c r="AZ74" s="832"/>
      <c r="BA74" s="832"/>
      <c r="BB74" s="832"/>
      <c r="BC74" s="832"/>
      <c r="BD74" s="833"/>
      <c r="BE74" s="241"/>
      <c r="BF74" s="241"/>
      <c r="BG74" s="241"/>
      <c r="BH74" s="241"/>
      <c r="BI74" s="241"/>
      <c r="BJ74" s="241"/>
      <c r="BK74" s="241"/>
      <c r="BL74" s="241"/>
      <c r="BM74" s="241"/>
      <c r="BN74" s="241"/>
      <c r="BO74" s="241"/>
      <c r="BP74" s="241"/>
      <c r="BQ74" s="238">
        <v>68</v>
      </c>
      <c r="BR74" s="243"/>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30"/>
    </row>
    <row r="75" spans="1:131" ht="26.25" customHeight="1" x14ac:dyDescent="0.15">
      <c r="A75" s="238">
        <v>8</v>
      </c>
      <c r="B75" s="873"/>
      <c r="C75" s="874"/>
      <c r="D75" s="874"/>
      <c r="E75" s="874"/>
      <c r="F75" s="874"/>
      <c r="G75" s="874"/>
      <c r="H75" s="874"/>
      <c r="I75" s="874"/>
      <c r="J75" s="874"/>
      <c r="K75" s="874"/>
      <c r="L75" s="874"/>
      <c r="M75" s="874"/>
      <c r="N75" s="874"/>
      <c r="O75" s="874"/>
      <c r="P75" s="875"/>
      <c r="Q75" s="877"/>
      <c r="R75" s="878"/>
      <c r="S75" s="878"/>
      <c r="T75" s="878"/>
      <c r="U75" s="834"/>
      <c r="V75" s="879"/>
      <c r="W75" s="878"/>
      <c r="X75" s="878"/>
      <c r="Y75" s="878"/>
      <c r="Z75" s="834"/>
      <c r="AA75" s="879"/>
      <c r="AB75" s="878"/>
      <c r="AC75" s="878"/>
      <c r="AD75" s="878"/>
      <c r="AE75" s="834"/>
      <c r="AF75" s="879"/>
      <c r="AG75" s="878"/>
      <c r="AH75" s="878"/>
      <c r="AI75" s="878"/>
      <c r="AJ75" s="834"/>
      <c r="AK75" s="879"/>
      <c r="AL75" s="878"/>
      <c r="AM75" s="878"/>
      <c r="AN75" s="878"/>
      <c r="AO75" s="834"/>
      <c r="AP75" s="879"/>
      <c r="AQ75" s="878"/>
      <c r="AR75" s="878"/>
      <c r="AS75" s="878"/>
      <c r="AT75" s="834"/>
      <c r="AU75" s="879"/>
      <c r="AV75" s="878"/>
      <c r="AW75" s="878"/>
      <c r="AX75" s="878"/>
      <c r="AY75" s="834"/>
      <c r="AZ75" s="832"/>
      <c r="BA75" s="832"/>
      <c r="BB75" s="832"/>
      <c r="BC75" s="832"/>
      <c r="BD75" s="833"/>
      <c r="BE75" s="241"/>
      <c r="BF75" s="241"/>
      <c r="BG75" s="241"/>
      <c r="BH75" s="241"/>
      <c r="BI75" s="241"/>
      <c r="BJ75" s="241"/>
      <c r="BK75" s="241"/>
      <c r="BL75" s="241"/>
      <c r="BM75" s="241"/>
      <c r="BN75" s="241"/>
      <c r="BO75" s="241"/>
      <c r="BP75" s="241"/>
      <c r="BQ75" s="238">
        <v>69</v>
      </c>
      <c r="BR75" s="243"/>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30"/>
    </row>
    <row r="76" spans="1:131" ht="26.25" customHeight="1" x14ac:dyDescent="0.15">
      <c r="A76" s="238">
        <v>9</v>
      </c>
      <c r="B76" s="873"/>
      <c r="C76" s="874"/>
      <c r="D76" s="874"/>
      <c r="E76" s="874"/>
      <c r="F76" s="874"/>
      <c r="G76" s="874"/>
      <c r="H76" s="874"/>
      <c r="I76" s="874"/>
      <c r="J76" s="874"/>
      <c r="K76" s="874"/>
      <c r="L76" s="874"/>
      <c r="M76" s="874"/>
      <c r="N76" s="874"/>
      <c r="O76" s="874"/>
      <c r="P76" s="875"/>
      <c r="Q76" s="877"/>
      <c r="R76" s="878"/>
      <c r="S76" s="878"/>
      <c r="T76" s="878"/>
      <c r="U76" s="834"/>
      <c r="V76" s="879"/>
      <c r="W76" s="878"/>
      <c r="X76" s="878"/>
      <c r="Y76" s="878"/>
      <c r="Z76" s="834"/>
      <c r="AA76" s="879"/>
      <c r="AB76" s="878"/>
      <c r="AC76" s="878"/>
      <c r="AD76" s="878"/>
      <c r="AE76" s="834"/>
      <c r="AF76" s="879"/>
      <c r="AG76" s="878"/>
      <c r="AH76" s="878"/>
      <c r="AI76" s="878"/>
      <c r="AJ76" s="834"/>
      <c r="AK76" s="879"/>
      <c r="AL76" s="878"/>
      <c r="AM76" s="878"/>
      <c r="AN76" s="878"/>
      <c r="AO76" s="834"/>
      <c r="AP76" s="879"/>
      <c r="AQ76" s="878"/>
      <c r="AR76" s="878"/>
      <c r="AS76" s="878"/>
      <c r="AT76" s="834"/>
      <c r="AU76" s="879"/>
      <c r="AV76" s="878"/>
      <c r="AW76" s="878"/>
      <c r="AX76" s="878"/>
      <c r="AY76" s="834"/>
      <c r="AZ76" s="832"/>
      <c r="BA76" s="832"/>
      <c r="BB76" s="832"/>
      <c r="BC76" s="832"/>
      <c r="BD76" s="833"/>
      <c r="BE76" s="241"/>
      <c r="BF76" s="241"/>
      <c r="BG76" s="241"/>
      <c r="BH76" s="241"/>
      <c r="BI76" s="241"/>
      <c r="BJ76" s="241"/>
      <c r="BK76" s="241"/>
      <c r="BL76" s="241"/>
      <c r="BM76" s="241"/>
      <c r="BN76" s="241"/>
      <c r="BO76" s="241"/>
      <c r="BP76" s="241"/>
      <c r="BQ76" s="238">
        <v>70</v>
      </c>
      <c r="BR76" s="243"/>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30"/>
    </row>
    <row r="77" spans="1:131" ht="26.25" customHeight="1" x14ac:dyDescent="0.15">
      <c r="A77" s="238">
        <v>10</v>
      </c>
      <c r="B77" s="873"/>
      <c r="C77" s="874"/>
      <c r="D77" s="874"/>
      <c r="E77" s="874"/>
      <c r="F77" s="874"/>
      <c r="G77" s="874"/>
      <c r="H77" s="874"/>
      <c r="I77" s="874"/>
      <c r="J77" s="874"/>
      <c r="K77" s="874"/>
      <c r="L77" s="874"/>
      <c r="M77" s="874"/>
      <c r="N77" s="874"/>
      <c r="O77" s="874"/>
      <c r="P77" s="875"/>
      <c r="Q77" s="877"/>
      <c r="R77" s="878"/>
      <c r="S77" s="878"/>
      <c r="T77" s="878"/>
      <c r="U77" s="834"/>
      <c r="V77" s="879"/>
      <c r="W77" s="878"/>
      <c r="X77" s="878"/>
      <c r="Y77" s="878"/>
      <c r="Z77" s="834"/>
      <c r="AA77" s="879"/>
      <c r="AB77" s="878"/>
      <c r="AC77" s="878"/>
      <c r="AD77" s="878"/>
      <c r="AE77" s="834"/>
      <c r="AF77" s="879"/>
      <c r="AG77" s="878"/>
      <c r="AH77" s="878"/>
      <c r="AI77" s="878"/>
      <c r="AJ77" s="834"/>
      <c r="AK77" s="879"/>
      <c r="AL77" s="878"/>
      <c r="AM77" s="878"/>
      <c r="AN77" s="878"/>
      <c r="AO77" s="834"/>
      <c r="AP77" s="879"/>
      <c r="AQ77" s="878"/>
      <c r="AR77" s="878"/>
      <c r="AS77" s="878"/>
      <c r="AT77" s="834"/>
      <c r="AU77" s="879"/>
      <c r="AV77" s="878"/>
      <c r="AW77" s="878"/>
      <c r="AX77" s="878"/>
      <c r="AY77" s="834"/>
      <c r="AZ77" s="832"/>
      <c r="BA77" s="832"/>
      <c r="BB77" s="832"/>
      <c r="BC77" s="832"/>
      <c r="BD77" s="833"/>
      <c r="BE77" s="241"/>
      <c r="BF77" s="241"/>
      <c r="BG77" s="241"/>
      <c r="BH77" s="241"/>
      <c r="BI77" s="241"/>
      <c r="BJ77" s="241"/>
      <c r="BK77" s="241"/>
      <c r="BL77" s="241"/>
      <c r="BM77" s="241"/>
      <c r="BN77" s="241"/>
      <c r="BO77" s="241"/>
      <c r="BP77" s="241"/>
      <c r="BQ77" s="238">
        <v>71</v>
      </c>
      <c r="BR77" s="243"/>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30"/>
    </row>
    <row r="78" spans="1:131" ht="26.25" customHeight="1" x14ac:dyDescent="0.15">
      <c r="A78" s="238">
        <v>11</v>
      </c>
      <c r="B78" s="873"/>
      <c r="C78" s="874"/>
      <c r="D78" s="874"/>
      <c r="E78" s="874"/>
      <c r="F78" s="874"/>
      <c r="G78" s="874"/>
      <c r="H78" s="874"/>
      <c r="I78" s="874"/>
      <c r="J78" s="874"/>
      <c r="K78" s="874"/>
      <c r="L78" s="874"/>
      <c r="M78" s="874"/>
      <c r="N78" s="874"/>
      <c r="O78" s="874"/>
      <c r="P78" s="875"/>
      <c r="Q78" s="876"/>
      <c r="R78" s="830"/>
      <c r="S78" s="830"/>
      <c r="T78" s="830"/>
      <c r="U78" s="830"/>
      <c r="V78" s="830"/>
      <c r="W78" s="830"/>
      <c r="X78" s="830"/>
      <c r="Y78" s="830"/>
      <c r="Z78" s="830"/>
      <c r="AA78" s="830"/>
      <c r="AB78" s="830"/>
      <c r="AC78" s="830"/>
      <c r="AD78" s="830"/>
      <c r="AE78" s="830"/>
      <c r="AF78" s="830"/>
      <c r="AG78" s="830"/>
      <c r="AH78" s="830"/>
      <c r="AI78" s="830"/>
      <c r="AJ78" s="830"/>
      <c r="AK78" s="830"/>
      <c r="AL78" s="830"/>
      <c r="AM78" s="830"/>
      <c r="AN78" s="830"/>
      <c r="AO78" s="830"/>
      <c r="AP78" s="830"/>
      <c r="AQ78" s="830"/>
      <c r="AR78" s="830"/>
      <c r="AS78" s="830"/>
      <c r="AT78" s="830"/>
      <c r="AU78" s="830"/>
      <c r="AV78" s="830"/>
      <c r="AW78" s="830"/>
      <c r="AX78" s="830"/>
      <c r="AY78" s="830"/>
      <c r="AZ78" s="832"/>
      <c r="BA78" s="832"/>
      <c r="BB78" s="832"/>
      <c r="BC78" s="832"/>
      <c r="BD78" s="833"/>
      <c r="BE78" s="241"/>
      <c r="BF78" s="241"/>
      <c r="BG78" s="241"/>
      <c r="BH78" s="241"/>
      <c r="BI78" s="241"/>
      <c r="BJ78" s="230"/>
      <c r="BK78" s="230"/>
      <c r="BL78" s="230"/>
      <c r="BM78" s="230"/>
      <c r="BN78" s="230"/>
      <c r="BO78" s="241"/>
      <c r="BP78" s="241"/>
      <c r="BQ78" s="238">
        <v>72</v>
      </c>
      <c r="BR78" s="243"/>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30"/>
    </row>
    <row r="79" spans="1:131" ht="26.25" customHeight="1" x14ac:dyDescent="0.15">
      <c r="A79" s="238">
        <v>12</v>
      </c>
      <c r="B79" s="873"/>
      <c r="C79" s="874"/>
      <c r="D79" s="874"/>
      <c r="E79" s="874"/>
      <c r="F79" s="874"/>
      <c r="G79" s="874"/>
      <c r="H79" s="874"/>
      <c r="I79" s="874"/>
      <c r="J79" s="874"/>
      <c r="K79" s="874"/>
      <c r="L79" s="874"/>
      <c r="M79" s="874"/>
      <c r="N79" s="874"/>
      <c r="O79" s="874"/>
      <c r="P79" s="875"/>
      <c r="Q79" s="876"/>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2"/>
      <c r="BA79" s="832"/>
      <c r="BB79" s="832"/>
      <c r="BC79" s="832"/>
      <c r="BD79" s="833"/>
      <c r="BE79" s="241"/>
      <c r="BF79" s="241"/>
      <c r="BG79" s="241"/>
      <c r="BH79" s="241"/>
      <c r="BI79" s="241"/>
      <c r="BJ79" s="230"/>
      <c r="BK79" s="230"/>
      <c r="BL79" s="230"/>
      <c r="BM79" s="230"/>
      <c r="BN79" s="230"/>
      <c r="BO79" s="241"/>
      <c r="BP79" s="241"/>
      <c r="BQ79" s="238">
        <v>73</v>
      </c>
      <c r="BR79" s="243"/>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30"/>
    </row>
    <row r="80" spans="1:131" ht="26.25" customHeight="1" x14ac:dyDescent="0.15">
      <c r="A80" s="238">
        <v>13</v>
      </c>
      <c r="B80" s="873"/>
      <c r="C80" s="874"/>
      <c r="D80" s="874"/>
      <c r="E80" s="874"/>
      <c r="F80" s="874"/>
      <c r="G80" s="874"/>
      <c r="H80" s="874"/>
      <c r="I80" s="874"/>
      <c r="J80" s="874"/>
      <c r="K80" s="874"/>
      <c r="L80" s="874"/>
      <c r="M80" s="874"/>
      <c r="N80" s="874"/>
      <c r="O80" s="874"/>
      <c r="P80" s="875"/>
      <c r="Q80" s="876"/>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0"/>
      <c r="AO80" s="830"/>
      <c r="AP80" s="830"/>
      <c r="AQ80" s="830"/>
      <c r="AR80" s="830"/>
      <c r="AS80" s="830"/>
      <c r="AT80" s="830"/>
      <c r="AU80" s="830"/>
      <c r="AV80" s="830"/>
      <c r="AW80" s="830"/>
      <c r="AX80" s="830"/>
      <c r="AY80" s="830"/>
      <c r="AZ80" s="832"/>
      <c r="BA80" s="832"/>
      <c r="BB80" s="832"/>
      <c r="BC80" s="832"/>
      <c r="BD80" s="833"/>
      <c r="BE80" s="241"/>
      <c r="BF80" s="241"/>
      <c r="BG80" s="241"/>
      <c r="BH80" s="241"/>
      <c r="BI80" s="241"/>
      <c r="BJ80" s="241"/>
      <c r="BK80" s="241"/>
      <c r="BL80" s="241"/>
      <c r="BM80" s="241"/>
      <c r="BN80" s="241"/>
      <c r="BO80" s="241"/>
      <c r="BP80" s="241"/>
      <c r="BQ80" s="238">
        <v>74</v>
      </c>
      <c r="BR80" s="243"/>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30"/>
    </row>
    <row r="81" spans="1:131" ht="26.25" customHeight="1" x14ac:dyDescent="0.15">
      <c r="A81" s="238">
        <v>14</v>
      </c>
      <c r="B81" s="873"/>
      <c r="C81" s="874"/>
      <c r="D81" s="874"/>
      <c r="E81" s="874"/>
      <c r="F81" s="874"/>
      <c r="G81" s="874"/>
      <c r="H81" s="874"/>
      <c r="I81" s="874"/>
      <c r="J81" s="874"/>
      <c r="K81" s="874"/>
      <c r="L81" s="874"/>
      <c r="M81" s="874"/>
      <c r="N81" s="874"/>
      <c r="O81" s="874"/>
      <c r="P81" s="875"/>
      <c r="Q81" s="876"/>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2"/>
      <c r="BA81" s="832"/>
      <c r="BB81" s="832"/>
      <c r="BC81" s="832"/>
      <c r="BD81" s="833"/>
      <c r="BE81" s="241"/>
      <c r="BF81" s="241"/>
      <c r="BG81" s="241"/>
      <c r="BH81" s="241"/>
      <c r="BI81" s="241"/>
      <c r="BJ81" s="241"/>
      <c r="BK81" s="241"/>
      <c r="BL81" s="241"/>
      <c r="BM81" s="241"/>
      <c r="BN81" s="241"/>
      <c r="BO81" s="241"/>
      <c r="BP81" s="241"/>
      <c r="BQ81" s="238">
        <v>75</v>
      </c>
      <c r="BR81" s="243"/>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30"/>
    </row>
    <row r="82" spans="1:131" ht="26.25" customHeight="1" x14ac:dyDescent="0.15">
      <c r="A82" s="238">
        <v>15</v>
      </c>
      <c r="B82" s="873"/>
      <c r="C82" s="874"/>
      <c r="D82" s="874"/>
      <c r="E82" s="874"/>
      <c r="F82" s="874"/>
      <c r="G82" s="874"/>
      <c r="H82" s="874"/>
      <c r="I82" s="874"/>
      <c r="J82" s="874"/>
      <c r="K82" s="874"/>
      <c r="L82" s="874"/>
      <c r="M82" s="874"/>
      <c r="N82" s="874"/>
      <c r="O82" s="874"/>
      <c r="P82" s="875"/>
      <c r="Q82" s="876"/>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41"/>
      <c r="BF82" s="241"/>
      <c r="BG82" s="241"/>
      <c r="BH82" s="241"/>
      <c r="BI82" s="241"/>
      <c r="BJ82" s="241"/>
      <c r="BK82" s="241"/>
      <c r="BL82" s="241"/>
      <c r="BM82" s="241"/>
      <c r="BN82" s="241"/>
      <c r="BO82" s="241"/>
      <c r="BP82" s="241"/>
      <c r="BQ82" s="238">
        <v>76</v>
      </c>
      <c r="BR82" s="243"/>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30"/>
    </row>
    <row r="83" spans="1:131" ht="26.25" customHeight="1" x14ac:dyDescent="0.15">
      <c r="A83" s="238">
        <v>16</v>
      </c>
      <c r="B83" s="873"/>
      <c r="C83" s="874"/>
      <c r="D83" s="874"/>
      <c r="E83" s="874"/>
      <c r="F83" s="874"/>
      <c r="G83" s="874"/>
      <c r="H83" s="874"/>
      <c r="I83" s="874"/>
      <c r="J83" s="874"/>
      <c r="K83" s="874"/>
      <c r="L83" s="874"/>
      <c r="M83" s="874"/>
      <c r="N83" s="874"/>
      <c r="O83" s="874"/>
      <c r="P83" s="875"/>
      <c r="Q83" s="876"/>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41"/>
      <c r="BF83" s="241"/>
      <c r="BG83" s="241"/>
      <c r="BH83" s="241"/>
      <c r="BI83" s="241"/>
      <c r="BJ83" s="241"/>
      <c r="BK83" s="241"/>
      <c r="BL83" s="241"/>
      <c r="BM83" s="241"/>
      <c r="BN83" s="241"/>
      <c r="BO83" s="241"/>
      <c r="BP83" s="241"/>
      <c r="BQ83" s="238">
        <v>77</v>
      </c>
      <c r="BR83" s="243"/>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30"/>
    </row>
    <row r="84" spans="1:131" ht="26.25" customHeight="1" x14ac:dyDescent="0.15">
      <c r="A84" s="238">
        <v>17</v>
      </c>
      <c r="B84" s="873"/>
      <c r="C84" s="874"/>
      <c r="D84" s="874"/>
      <c r="E84" s="874"/>
      <c r="F84" s="874"/>
      <c r="G84" s="874"/>
      <c r="H84" s="874"/>
      <c r="I84" s="874"/>
      <c r="J84" s="874"/>
      <c r="K84" s="874"/>
      <c r="L84" s="874"/>
      <c r="M84" s="874"/>
      <c r="N84" s="874"/>
      <c r="O84" s="874"/>
      <c r="P84" s="875"/>
      <c r="Q84" s="876"/>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41"/>
      <c r="BF84" s="241"/>
      <c r="BG84" s="241"/>
      <c r="BH84" s="241"/>
      <c r="BI84" s="241"/>
      <c r="BJ84" s="241"/>
      <c r="BK84" s="241"/>
      <c r="BL84" s="241"/>
      <c r="BM84" s="241"/>
      <c r="BN84" s="241"/>
      <c r="BO84" s="241"/>
      <c r="BP84" s="241"/>
      <c r="BQ84" s="238">
        <v>78</v>
      </c>
      <c r="BR84" s="243"/>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30"/>
    </row>
    <row r="85" spans="1:131" ht="26.25" customHeight="1" x14ac:dyDescent="0.15">
      <c r="A85" s="238">
        <v>18</v>
      </c>
      <c r="B85" s="873"/>
      <c r="C85" s="874"/>
      <c r="D85" s="874"/>
      <c r="E85" s="874"/>
      <c r="F85" s="874"/>
      <c r="G85" s="874"/>
      <c r="H85" s="874"/>
      <c r="I85" s="874"/>
      <c r="J85" s="874"/>
      <c r="K85" s="874"/>
      <c r="L85" s="874"/>
      <c r="M85" s="874"/>
      <c r="N85" s="874"/>
      <c r="O85" s="874"/>
      <c r="P85" s="875"/>
      <c r="Q85" s="876"/>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41"/>
      <c r="BF85" s="241"/>
      <c r="BG85" s="241"/>
      <c r="BH85" s="241"/>
      <c r="BI85" s="241"/>
      <c r="BJ85" s="241"/>
      <c r="BK85" s="241"/>
      <c r="BL85" s="241"/>
      <c r="BM85" s="241"/>
      <c r="BN85" s="241"/>
      <c r="BO85" s="241"/>
      <c r="BP85" s="241"/>
      <c r="BQ85" s="238">
        <v>79</v>
      </c>
      <c r="BR85" s="243"/>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30"/>
    </row>
    <row r="86" spans="1:131" ht="26.25" customHeight="1" x14ac:dyDescent="0.15">
      <c r="A86" s="238">
        <v>19</v>
      </c>
      <c r="B86" s="873"/>
      <c r="C86" s="874"/>
      <c r="D86" s="874"/>
      <c r="E86" s="874"/>
      <c r="F86" s="874"/>
      <c r="G86" s="874"/>
      <c r="H86" s="874"/>
      <c r="I86" s="874"/>
      <c r="J86" s="874"/>
      <c r="K86" s="874"/>
      <c r="L86" s="874"/>
      <c r="M86" s="874"/>
      <c r="N86" s="874"/>
      <c r="O86" s="874"/>
      <c r="P86" s="875"/>
      <c r="Q86" s="876"/>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41"/>
      <c r="BF86" s="241"/>
      <c r="BG86" s="241"/>
      <c r="BH86" s="241"/>
      <c r="BI86" s="241"/>
      <c r="BJ86" s="241"/>
      <c r="BK86" s="241"/>
      <c r="BL86" s="241"/>
      <c r="BM86" s="241"/>
      <c r="BN86" s="241"/>
      <c r="BO86" s="241"/>
      <c r="BP86" s="241"/>
      <c r="BQ86" s="238">
        <v>80</v>
      </c>
      <c r="BR86" s="243"/>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30"/>
    </row>
    <row r="87" spans="1:131" ht="26.25" customHeight="1" x14ac:dyDescent="0.15">
      <c r="A87" s="244">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41"/>
      <c r="BF87" s="241"/>
      <c r="BG87" s="241"/>
      <c r="BH87" s="241"/>
      <c r="BI87" s="241"/>
      <c r="BJ87" s="241"/>
      <c r="BK87" s="241"/>
      <c r="BL87" s="241"/>
      <c r="BM87" s="241"/>
      <c r="BN87" s="241"/>
      <c r="BO87" s="241"/>
      <c r="BP87" s="241"/>
      <c r="BQ87" s="238">
        <v>81</v>
      </c>
      <c r="BR87" s="243"/>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30"/>
    </row>
    <row r="88" spans="1:131" ht="26.25" customHeight="1" thickBot="1" x14ac:dyDescent="0.2">
      <c r="A88" s="240" t="s">
        <v>396</v>
      </c>
      <c r="B88" s="789" t="s">
        <v>438</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c r="AG88" s="844"/>
      <c r="AH88" s="844"/>
      <c r="AI88" s="844"/>
      <c r="AJ88" s="844"/>
      <c r="AK88" s="841"/>
      <c r="AL88" s="841"/>
      <c r="AM88" s="841"/>
      <c r="AN88" s="841"/>
      <c r="AO88" s="841"/>
      <c r="AP88" s="844"/>
      <c r="AQ88" s="844"/>
      <c r="AR88" s="844"/>
      <c r="AS88" s="844"/>
      <c r="AT88" s="844"/>
      <c r="AU88" s="844"/>
      <c r="AV88" s="844"/>
      <c r="AW88" s="844"/>
      <c r="AX88" s="844"/>
      <c r="AY88" s="844"/>
      <c r="AZ88" s="849"/>
      <c r="BA88" s="849"/>
      <c r="BB88" s="849"/>
      <c r="BC88" s="849"/>
      <c r="BD88" s="850"/>
      <c r="BE88" s="241"/>
      <c r="BF88" s="241"/>
      <c r="BG88" s="241"/>
      <c r="BH88" s="241"/>
      <c r="BI88" s="241"/>
      <c r="BJ88" s="241"/>
      <c r="BK88" s="241"/>
      <c r="BL88" s="241"/>
      <c r="BM88" s="241"/>
      <c r="BN88" s="241"/>
      <c r="BO88" s="241"/>
      <c r="BP88" s="241"/>
      <c r="BQ88" s="238">
        <v>82</v>
      </c>
      <c r="BR88" s="243"/>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30"/>
    </row>
    <row r="89" spans="1:131" ht="26.25" hidden="1" customHeight="1" x14ac:dyDescent="0.15">
      <c r="A89" s="245"/>
      <c r="B89" s="246"/>
      <c r="C89" s="246"/>
      <c r="D89" s="246"/>
      <c r="E89" s="246"/>
      <c r="F89" s="246"/>
      <c r="G89" s="246"/>
      <c r="H89" s="246"/>
      <c r="I89" s="246"/>
      <c r="J89" s="246"/>
      <c r="K89" s="246"/>
      <c r="L89" s="246"/>
      <c r="M89" s="246"/>
      <c r="N89" s="246"/>
      <c r="O89" s="246"/>
      <c r="P89" s="246"/>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8"/>
      <c r="BA89" s="248"/>
      <c r="BB89" s="248"/>
      <c r="BC89" s="248"/>
      <c r="BD89" s="248"/>
      <c r="BE89" s="241"/>
      <c r="BF89" s="241"/>
      <c r="BG89" s="241"/>
      <c r="BH89" s="241"/>
      <c r="BI89" s="241"/>
      <c r="BJ89" s="241"/>
      <c r="BK89" s="241"/>
      <c r="BL89" s="241"/>
      <c r="BM89" s="241"/>
      <c r="BN89" s="241"/>
      <c r="BO89" s="241"/>
      <c r="BP89" s="241"/>
      <c r="BQ89" s="238">
        <v>83</v>
      </c>
      <c r="BR89" s="243"/>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30"/>
    </row>
    <row r="90" spans="1:131" ht="26.25" hidden="1" customHeight="1" x14ac:dyDescent="0.15">
      <c r="A90" s="245"/>
      <c r="B90" s="246"/>
      <c r="C90" s="246"/>
      <c r="D90" s="246"/>
      <c r="E90" s="246"/>
      <c r="F90" s="246"/>
      <c r="G90" s="246"/>
      <c r="H90" s="246"/>
      <c r="I90" s="246"/>
      <c r="J90" s="246"/>
      <c r="K90" s="246"/>
      <c r="L90" s="246"/>
      <c r="M90" s="246"/>
      <c r="N90" s="246"/>
      <c r="O90" s="246"/>
      <c r="P90" s="246"/>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8"/>
      <c r="BA90" s="248"/>
      <c r="BB90" s="248"/>
      <c r="BC90" s="248"/>
      <c r="BD90" s="248"/>
      <c r="BE90" s="241"/>
      <c r="BF90" s="241"/>
      <c r="BG90" s="241"/>
      <c r="BH90" s="241"/>
      <c r="BI90" s="241"/>
      <c r="BJ90" s="241"/>
      <c r="BK90" s="241"/>
      <c r="BL90" s="241"/>
      <c r="BM90" s="241"/>
      <c r="BN90" s="241"/>
      <c r="BO90" s="241"/>
      <c r="BP90" s="241"/>
      <c r="BQ90" s="238">
        <v>84</v>
      </c>
      <c r="BR90" s="243"/>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30"/>
    </row>
    <row r="91" spans="1:131" ht="26.25" hidden="1" customHeight="1" x14ac:dyDescent="0.15">
      <c r="A91" s="245"/>
      <c r="B91" s="246"/>
      <c r="C91" s="246"/>
      <c r="D91" s="246"/>
      <c r="E91" s="246"/>
      <c r="F91" s="246"/>
      <c r="G91" s="246"/>
      <c r="H91" s="246"/>
      <c r="I91" s="246"/>
      <c r="J91" s="246"/>
      <c r="K91" s="246"/>
      <c r="L91" s="246"/>
      <c r="M91" s="246"/>
      <c r="N91" s="246"/>
      <c r="O91" s="246"/>
      <c r="P91" s="246"/>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8"/>
      <c r="BA91" s="248"/>
      <c r="BB91" s="248"/>
      <c r="BC91" s="248"/>
      <c r="BD91" s="248"/>
      <c r="BE91" s="241"/>
      <c r="BF91" s="241"/>
      <c r="BG91" s="241"/>
      <c r="BH91" s="241"/>
      <c r="BI91" s="241"/>
      <c r="BJ91" s="241"/>
      <c r="BK91" s="241"/>
      <c r="BL91" s="241"/>
      <c r="BM91" s="241"/>
      <c r="BN91" s="241"/>
      <c r="BO91" s="241"/>
      <c r="BP91" s="241"/>
      <c r="BQ91" s="238">
        <v>85</v>
      </c>
      <c r="BR91" s="243"/>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30"/>
    </row>
    <row r="92" spans="1:131" ht="26.25" hidden="1" customHeight="1" x14ac:dyDescent="0.15">
      <c r="A92" s="245"/>
      <c r="B92" s="246"/>
      <c r="C92" s="246"/>
      <c r="D92" s="246"/>
      <c r="E92" s="246"/>
      <c r="F92" s="246"/>
      <c r="G92" s="246"/>
      <c r="H92" s="246"/>
      <c r="I92" s="246"/>
      <c r="J92" s="246"/>
      <c r="K92" s="246"/>
      <c r="L92" s="246"/>
      <c r="M92" s="246"/>
      <c r="N92" s="246"/>
      <c r="O92" s="246"/>
      <c r="P92" s="246"/>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8"/>
      <c r="BA92" s="248"/>
      <c r="BB92" s="248"/>
      <c r="BC92" s="248"/>
      <c r="BD92" s="248"/>
      <c r="BE92" s="241"/>
      <c r="BF92" s="241"/>
      <c r="BG92" s="241"/>
      <c r="BH92" s="241"/>
      <c r="BI92" s="241"/>
      <c r="BJ92" s="241"/>
      <c r="BK92" s="241"/>
      <c r="BL92" s="241"/>
      <c r="BM92" s="241"/>
      <c r="BN92" s="241"/>
      <c r="BO92" s="241"/>
      <c r="BP92" s="241"/>
      <c r="BQ92" s="238">
        <v>86</v>
      </c>
      <c r="BR92" s="243"/>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30"/>
    </row>
    <row r="93" spans="1:131" ht="26.25" hidden="1" customHeight="1" x14ac:dyDescent="0.15">
      <c r="A93" s="245"/>
      <c r="B93" s="246"/>
      <c r="C93" s="246"/>
      <c r="D93" s="246"/>
      <c r="E93" s="246"/>
      <c r="F93" s="246"/>
      <c r="G93" s="246"/>
      <c r="H93" s="246"/>
      <c r="I93" s="246"/>
      <c r="J93" s="246"/>
      <c r="K93" s="246"/>
      <c r="L93" s="246"/>
      <c r="M93" s="246"/>
      <c r="N93" s="246"/>
      <c r="O93" s="246"/>
      <c r="P93" s="246"/>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8"/>
      <c r="BA93" s="248"/>
      <c r="BB93" s="248"/>
      <c r="BC93" s="248"/>
      <c r="BD93" s="248"/>
      <c r="BE93" s="241"/>
      <c r="BF93" s="241"/>
      <c r="BG93" s="241"/>
      <c r="BH93" s="241"/>
      <c r="BI93" s="241"/>
      <c r="BJ93" s="241"/>
      <c r="BK93" s="241"/>
      <c r="BL93" s="241"/>
      <c r="BM93" s="241"/>
      <c r="BN93" s="241"/>
      <c r="BO93" s="241"/>
      <c r="BP93" s="241"/>
      <c r="BQ93" s="238">
        <v>87</v>
      </c>
      <c r="BR93" s="243"/>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30"/>
    </row>
    <row r="94" spans="1:131" ht="26.25" hidden="1" customHeight="1" x14ac:dyDescent="0.15">
      <c r="A94" s="245"/>
      <c r="B94" s="246"/>
      <c r="C94" s="246"/>
      <c r="D94" s="246"/>
      <c r="E94" s="246"/>
      <c r="F94" s="246"/>
      <c r="G94" s="246"/>
      <c r="H94" s="246"/>
      <c r="I94" s="246"/>
      <c r="J94" s="246"/>
      <c r="K94" s="246"/>
      <c r="L94" s="246"/>
      <c r="M94" s="246"/>
      <c r="N94" s="246"/>
      <c r="O94" s="246"/>
      <c r="P94" s="246"/>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8"/>
      <c r="BA94" s="248"/>
      <c r="BB94" s="248"/>
      <c r="BC94" s="248"/>
      <c r="BD94" s="248"/>
      <c r="BE94" s="241"/>
      <c r="BF94" s="241"/>
      <c r="BG94" s="241"/>
      <c r="BH94" s="241"/>
      <c r="BI94" s="241"/>
      <c r="BJ94" s="241"/>
      <c r="BK94" s="241"/>
      <c r="BL94" s="241"/>
      <c r="BM94" s="241"/>
      <c r="BN94" s="241"/>
      <c r="BO94" s="241"/>
      <c r="BP94" s="241"/>
      <c r="BQ94" s="238">
        <v>88</v>
      </c>
      <c r="BR94" s="243"/>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30"/>
    </row>
    <row r="95" spans="1:131" ht="26.25" hidden="1" customHeight="1" x14ac:dyDescent="0.15">
      <c r="A95" s="245"/>
      <c r="B95" s="246"/>
      <c r="C95" s="246"/>
      <c r="D95" s="246"/>
      <c r="E95" s="246"/>
      <c r="F95" s="246"/>
      <c r="G95" s="246"/>
      <c r="H95" s="246"/>
      <c r="I95" s="246"/>
      <c r="J95" s="246"/>
      <c r="K95" s="246"/>
      <c r="L95" s="246"/>
      <c r="M95" s="246"/>
      <c r="N95" s="246"/>
      <c r="O95" s="246"/>
      <c r="P95" s="246"/>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8"/>
      <c r="BA95" s="248"/>
      <c r="BB95" s="248"/>
      <c r="BC95" s="248"/>
      <c r="BD95" s="248"/>
      <c r="BE95" s="241"/>
      <c r="BF95" s="241"/>
      <c r="BG95" s="241"/>
      <c r="BH95" s="241"/>
      <c r="BI95" s="241"/>
      <c r="BJ95" s="241"/>
      <c r="BK95" s="241"/>
      <c r="BL95" s="241"/>
      <c r="BM95" s="241"/>
      <c r="BN95" s="241"/>
      <c r="BO95" s="241"/>
      <c r="BP95" s="241"/>
      <c r="BQ95" s="238">
        <v>89</v>
      </c>
      <c r="BR95" s="243"/>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30"/>
    </row>
    <row r="96" spans="1:131" ht="26.25" hidden="1" customHeight="1" x14ac:dyDescent="0.15">
      <c r="A96" s="245"/>
      <c r="B96" s="246"/>
      <c r="C96" s="246"/>
      <c r="D96" s="246"/>
      <c r="E96" s="246"/>
      <c r="F96" s="246"/>
      <c r="G96" s="246"/>
      <c r="H96" s="246"/>
      <c r="I96" s="246"/>
      <c r="J96" s="246"/>
      <c r="K96" s="246"/>
      <c r="L96" s="246"/>
      <c r="M96" s="246"/>
      <c r="N96" s="246"/>
      <c r="O96" s="246"/>
      <c r="P96" s="246"/>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8"/>
      <c r="BA96" s="248"/>
      <c r="BB96" s="248"/>
      <c r="BC96" s="248"/>
      <c r="BD96" s="248"/>
      <c r="BE96" s="241"/>
      <c r="BF96" s="241"/>
      <c r="BG96" s="241"/>
      <c r="BH96" s="241"/>
      <c r="BI96" s="241"/>
      <c r="BJ96" s="241"/>
      <c r="BK96" s="241"/>
      <c r="BL96" s="241"/>
      <c r="BM96" s="241"/>
      <c r="BN96" s="241"/>
      <c r="BO96" s="241"/>
      <c r="BP96" s="241"/>
      <c r="BQ96" s="238">
        <v>90</v>
      </c>
      <c r="BR96" s="243"/>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30"/>
    </row>
    <row r="97" spans="1:131" ht="26.25" hidden="1" customHeight="1" x14ac:dyDescent="0.15">
      <c r="A97" s="245"/>
      <c r="B97" s="246"/>
      <c r="C97" s="246"/>
      <c r="D97" s="246"/>
      <c r="E97" s="246"/>
      <c r="F97" s="246"/>
      <c r="G97" s="246"/>
      <c r="H97" s="246"/>
      <c r="I97" s="246"/>
      <c r="J97" s="246"/>
      <c r="K97" s="246"/>
      <c r="L97" s="246"/>
      <c r="M97" s="246"/>
      <c r="N97" s="246"/>
      <c r="O97" s="246"/>
      <c r="P97" s="246"/>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8"/>
      <c r="BA97" s="248"/>
      <c r="BB97" s="248"/>
      <c r="BC97" s="248"/>
      <c r="BD97" s="248"/>
      <c r="BE97" s="241"/>
      <c r="BF97" s="241"/>
      <c r="BG97" s="241"/>
      <c r="BH97" s="241"/>
      <c r="BI97" s="241"/>
      <c r="BJ97" s="241"/>
      <c r="BK97" s="241"/>
      <c r="BL97" s="241"/>
      <c r="BM97" s="241"/>
      <c r="BN97" s="241"/>
      <c r="BO97" s="241"/>
      <c r="BP97" s="241"/>
      <c r="BQ97" s="238">
        <v>91</v>
      </c>
      <c r="BR97" s="243"/>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30"/>
    </row>
    <row r="98" spans="1:131" ht="26.25" hidden="1" customHeight="1" x14ac:dyDescent="0.15">
      <c r="A98" s="245"/>
      <c r="B98" s="246"/>
      <c r="C98" s="246"/>
      <c r="D98" s="246"/>
      <c r="E98" s="246"/>
      <c r="F98" s="246"/>
      <c r="G98" s="246"/>
      <c r="H98" s="246"/>
      <c r="I98" s="246"/>
      <c r="J98" s="246"/>
      <c r="K98" s="246"/>
      <c r="L98" s="246"/>
      <c r="M98" s="246"/>
      <c r="N98" s="246"/>
      <c r="O98" s="246"/>
      <c r="P98" s="246"/>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8"/>
      <c r="BA98" s="248"/>
      <c r="BB98" s="248"/>
      <c r="BC98" s="248"/>
      <c r="BD98" s="248"/>
      <c r="BE98" s="241"/>
      <c r="BF98" s="241"/>
      <c r="BG98" s="241"/>
      <c r="BH98" s="241"/>
      <c r="BI98" s="241"/>
      <c r="BJ98" s="241"/>
      <c r="BK98" s="241"/>
      <c r="BL98" s="241"/>
      <c r="BM98" s="241"/>
      <c r="BN98" s="241"/>
      <c r="BO98" s="241"/>
      <c r="BP98" s="241"/>
      <c r="BQ98" s="238">
        <v>92</v>
      </c>
      <c r="BR98" s="243"/>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30"/>
    </row>
    <row r="99" spans="1:131" ht="26.25" hidden="1" customHeight="1" x14ac:dyDescent="0.15">
      <c r="A99" s="245"/>
      <c r="B99" s="246"/>
      <c r="C99" s="246"/>
      <c r="D99" s="246"/>
      <c r="E99" s="246"/>
      <c r="F99" s="246"/>
      <c r="G99" s="246"/>
      <c r="H99" s="246"/>
      <c r="I99" s="246"/>
      <c r="J99" s="246"/>
      <c r="K99" s="246"/>
      <c r="L99" s="246"/>
      <c r="M99" s="246"/>
      <c r="N99" s="246"/>
      <c r="O99" s="246"/>
      <c r="P99" s="246"/>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8"/>
      <c r="BA99" s="248"/>
      <c r="BB99" s="248"/>
      <c r="BC99" s="248"/>
      <c r="BD99" s="248"/>
      <c r="BE99" s="241"/>
      <c r="BF99" s="241"/>
      <c r="BG99" s="241"/>
      <c r="BH99" s="241"/>
      <c r="BI99" s="241"/>
      <c r="BJ99" s="241"/>
      <c r="BK99" s="241"/>
      <c r="BL99" s="241"/>
      <c r="BM99" s="241"/>
      <c r="BN99" s="241"/>
      <c r="BO99" s="241"/>
      <c r="BP99" s="241"/>
      <c r="BQ99" s="238">
        <v>93</v>
      </c>
      <c r="BR99" s="243"/>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30"/>
    </row>
    <row r="100" spans="1:131" ht="26.25" hidden="1" customHeight="1" x14ac:dyDescent="0.15">
      <c r="A100" s="245"/>
      <c r="B100" s="246"/>
      <c r="C100" s="246"/>
      <c r="D100" s="246"/>
      <c r="E100" s="246"/>
      <c r="F100" s="246"/>
      <c r="G100" s="246"/>
      <c r="H100" s="246"/>
      <c r="I100" s="246"/>
      <c r="J100" s="246"/>
      <c r="K100" s="246"/>
      <c r="L100" s="246"/>
      <c r="M100" s="246"/>
      <c r="N100" s="246"/>
      <c r="O100" s="246"/>
      <c r="P100" s="246"/>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8"/>
      <c r="BA100" s="248"/>
      <c r="BB100" s="248"/>
      <c r="BC100" s="248"/>
      <c r="BD100" s="248"/>
      <c r="BE100" s="241"/>
      <c r="BF100" s="241"/>
      <c r="BG100" s="241"/>
      <c r="BH100" s="241"/>
      <c r="BI100" s="241"/>
      <c r="BJ100" s="241"/>
      <c r="BK100" s="241"/>
      <c r="BL100" s="241"/>
      <c r="BM100" s="241"/>
      <c r="BN100" s="241"/>
      <c r="BO100" s="241"/>
      <c r="BP100" s="241"/>
      <c r="BQ100" s="238">
        <v>94</v>
      </c>
      <c r="BR100" s="243"/>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30"/>
    </row>
    <row r="101" spans="1:131" ht="26.25" hidden="1" customHeight="1" x14ac:dyDescent="0.15">
      <c r="A101" s="245"/>
      <c r="B101" s="246"/>
      <c r="C101" s="246"/>
      <c r="D101" s="246"/>
      <c r="E101" s="246"/>
      <c r="F101" s="246"/>
      <c r="G101" s="246"/>
      <c r="H101" s="246"/>
      <c r="I101" s="246"/>
      <c r="J101" s="246"/>
      <c r="K101" s="246"/>
      <c r="L101" s="246"/>
      <c r="M101" s="246"/>
      <c r="N101" s="246"/>
      <c r="O101" s="246"/>
      <c r="P101" s="246"/>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8"/>
      <c r="BA101" s="248"/>
      <c r="BB101" s="248"/>
      <c r="BC101" s="248"/>
      <c r="BD101" s="248"/>
      <c r="BE101" s="241"/>
      <c r="BF101" s="241"/>
      <c r="BG101" s="241"/>
      <c r="BH101" s="241"/>
      <c r="BI101" s="241"/>
      <c r="BJ101" s="241"/>
      <c r="BK101" s="241"/>
      <c r="BL101" s="241"/>
      <c r="BM101" s="241"/>
      <c r="BN101" s="241"/>
      <c r="BO101" s="241"/>
      <c r="BP101" s="241"/>
      <c r="BQ101" s="238">
        <v>95</v>
      </c>
      <c r="BR101" s="243"/>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30"/>
    </row>
    <row r="102" spans="1:131" ht="26.25" customHeight="1" thickBot="1" x14ac:dyDescent="0.2">
      <c r="A102" s="245"/>
      <c r="B102" s="246"/>
      <c r="C102" s="246"/>
      <c r="D102" s="246"/>
      <c r="E102" s="246"/>
      <c r="F102" s="246"/>
      <c r="G102" s="246"/>
      <c r="H102" s="246"/>
      <c r="I102" s="246"/>
      <c r="J102" s="246"/>
      <c r="K102" s="246"/>
      <c r="L102" s="246"/>
      <c r="M102" s="246"/>
      <c r="N102" s="246"/>
      <c r="O102" s="246"/>
      <c r="P102" s="246"/>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8"/>
      <c r="BA102" s="248"/>
      <c r="BB102" s="248"/>
      <c r="BC102" s="248"/>
      <c r="BD102" s="248"/>
      <c r="BE102" s="241"/>
      <c r="BF102" s="241"/>
      <c r="BG102" s="241"/>
      <c r="BH102" s="241"/>
      <c r="BI102" s="241"/>
      <c r="BJ102" s="241"/>
      <c r="BK102" s="241"/>
      <c r="BL102" s="241"/>
      <c r="BM102" s="241"/>
      <c r="BN102" s="241"/>
      <c r="BO102" s="241"/>
      <c r="BP102" s="241"/>
      <c r="BQ102" s="240" t="s">
        <v>396</v>
      </c>
      <c r="BR102" s="789" t="s">
        <v>439</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c r="CS102" s="852"/>
      <c r="CT102" s="852"/>
      <c r="CU102" s="852"/>
      <c r="CV102" s="891"/>
      <c r="CW102" s="890"/>
      <c r="CX102" s="852"/>
      <c r="CY102" s="852"/>
      <c r="CZ102" s="852"/>
      <c r="DA102" s="891"/>
      <c r="DB102" s="890"/>
      <c r="DC102" s="852"/>
      <c r="DD102" s="852"/>
      <c r="DE102" s="852"/>
      <c r="DF102" s="891"/>
      <c r="DG102" s="890"/>
      <c r="DH102" s="852"/>
      <c r="DI102" s="852"/>
      <c r="DJ102" s="852"/>
      <c r="DK102" s="891"/>
      <c r="DL102" s="890"/>
      <c r="DM102" s="852"/>
      <c r="DN102" s="852"/>
      <c r="DO102" s="852"/>
      <c r="DP102" s="891"/>
      <c r="DQ102" s="890"/>
      <c r="DR102" s="852"/>
      <c r="DS102" s="852"/>
      <c r="DT102" s="852"/>
      <c r="DU102" s="891"/>
      <c r="DV102" s="789"/>
      <c r="DW102" s="790"/>
      <c r="DX102" s="790"/>
      <c r="DY102" s="790"/>
      <c r="DZ102" s="914"/>
      <c r="EA102" s="230"/>
    </row>
    <row r="103" spans="1:131" ht="26.25" customHeight="1" x14ac:dyDescent="0.15">
      <c r="A103" s="245"/>
      <c r="B103" s="246"/>
      <c r="C103" s="246"/>
      <c r="D103" s="246"/>
      <c r="E103" s="246"/>
      <c r="F103" s="246"/>
      <c r="G103" s="246"/>
      <c r="H103" s="246"/>
      <c r="I103" s="246"/>
      <c r="J103" s="246"/>
      <c r="K103" s="246"/>
      <c r="L103" s="246"/>
      <c r="M103" s="246"/>
      <c r="N103" s="246"/>
      <c r="O103" s="246"/>
      <c r="P103" s="246"/>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8"/>
      <c r="BA103" s="248"/>
      <c r="BB103" s="248"/>
      <c r="BC103" s="248"/>
      <c r="BD103" s="248"/>
      <c r="BE103" s="241"/>
      <c r="BF103" s="241"/>
      <c r="BG103" s="241"/>
      <c r="BH103" s="241"/>
      <c r="BI103" s="241"/>
      <c r="BJ103" s="241"/>
      <c r="BK103" s="241"/>
      <c r="BL103" s="241"/>
      <c r="BM103" s="241"/>
      <c r="BN103" s="241"/>
      <c r="BO103" s="241"/>
      <c r="BP103" s="241"/>
      <c r="BQ103" s="915" t="s">
        <v>440</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30"/>
    </row>
    <row r="104" spans="1:131" ht="26.25" customHeight="1" x14ac:dyDescent="0.15">
      <c r="A104" s="245"/>
      <c r="B104" s="246"/>
      <c r="C104" s="246"/>
      <c r="D104" s="246"/>
      <c r="E104" s="246"/>
      <c r="F104" s="246"/>
      <c r="G104" s="246"/>
      <c r="H104" s="246"/>
      <c r="I104" s="246"/>
      <c r="J104" s="246"/>
      <c r="K104" s="246"/>
      <c r="L104" s="246"/>
      <c r="M104" s="246"/>
      <c r="N104" s="246"/>
      <c r="O104" s="246"/>
      <c r="P104" s="246"/>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8"/>
      <c r="BA104" s="248"/>
      <c r="BB104" s="248"/>
      <c r="BC104" s="248"/>
      <c r="BD104" s="248"/>
      <c r="BE104" s="241"/>
      <c r="BF104" s="241"/>
      <c r="BG104" s="241"/>
      <c r="BH104" s="241"/>
      <c r="BI104" s="241"/>
      <c r="BJ104" s="241"/>
      <c r="BK104" s="241"/>
      <c r="BL104" s="241"/>
      <c r="BM104" s="241"/>
      <c r="BN104" s="241"/>
      <c r="BO104" s="241"/>
      <c r="BP104" s="241"/>
      <c r="BQ104" s="916" t="s">
        <v>441</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30"/>
    </row>
    <row r="105" spans="1:131" ht="11.25" customHeight="1" x14ac:dyDescent="0.15">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c r="BQ105" s="230"/>
      <c r="BR105" s="230"/>
      <c r="BS105" s="230"/>
      <c r="BT105" s="230"/>
      <c r="BU105" s="230"/>
      <c r="BV105" s="230"/>
      <c r="BW105" s="230"/>
      <c r="BX105" s="230"/>
      <c r="BY105" s="230"/>
      <c r="BZ105" s="230"/>
      <c r="CA105" s="230"/>
      <c r="CB105" s="230"/>
      <c r="CC105" s="230"/>
      <c r="CD105" s="230"/>
      <c r="CE105" s="230"/>
      <c r="CF105" s="230"/>
      <c r="CG105" s="230"/>
      <c r="CH105" s="230"/>
      <c r="CI105" s="230"/>
      <c r="CJ105" s="230"/>
      <c r="CK105" s="230"/>
      <c r="CL105" s="230"/>
      <c r="CM105" s="230"/>
      <c r="CN105" s="230"/>
      <c r="CO105" s="230"/>
      <c r="CP105" s="230"/>
      <c r="CQ105" s="230"/>
      <c r="CR105" s="230"/>
      <c r="CS105" s="230"/>
      <c r="CT105" s="230"/>
      <c r="CU105" s="230"/>
      <c r="CV105" s="230"/>
      <c r="CW105" s="230"/>
      <c r="CX105" s="230"/>
      <c r="CY105" s="230"/>
      <c r="CZ105" s="230"/>
      <c r="DA105" s="230"/>
      <c r="DB105" s="230"/>
      <c r="DC105" s="230"/>
      <c r="DD105" s="230"/>
      <c r="DE105" s="230"/>
      <c r="DF105" s="230"/>
      <c r="DG105" s="230"/>
      <c r="DH105" s="230"/>
      <c r="DI105" s="230"/>
      <c r="DJ105" s="230"/>
      <c r="DK105" s="230"/>
      <c r="DL105" s="230"/>
      <c r="DM105" s="230"/>
      <c r="DN105" s="230"/>
      <c r="DO105" s="230"/>
      <c r="DP105" s="230"/>
      <c r="DQ105" s="230"/>
      <c r="DR105" s="230"/>
      <c r="DS105" s="230"/>
      <c r="DT105" s="230"/>
      <c r="DU105" s="230"/>
      <c r="DV105" s="230"/>
      <c r="DW105" s="230"/>
      <c r="DX105" s="230"/>
      <c r="DY105" s="230"/>
      <c r="DZ105" s="230"/>
      <c r="EA105" s="230"/>
    </row>
    <row r="106" spans="1:131" ht="11.25" customHeight="1" x14ac:dyDescent="0.15">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c r="BQ106" s="230"/>
      <c r="BR106" s="230"/>
      <c r="BS106" s="230"/>
      <c r="BT106" s="230"/>
      <c r="BU106" s="230"/>
      <c r="BV106" s="230"/>
      <c r="BW106" s="230"/>
      <c r="BX106" s="230"/>
      <c r="BY106" s="230"/>
      <c r="BZ106" s="230"/>
      <c r="CA106" s="230"/>
      <c r="CB106" s="230"/>
      <c r="CC106" s="230"/>
      <c r="CD106" s="230"/>
      <c r="CE106" s="230"/>
      <c r="CF106" s="230"/>
      <c r="CG106" s="230"/>
      <c r="CH106" s="230"/>
      <c r="CI106" s="230"/>
      <c r="CJ106" s="230"/>
      <c r="CK106" s="230"/>
      <c r="CL106" s="230"/>
      <c r="CM106" s="230"/>
      <c r="CN106" s="230"/>
      <c r="CO106" s="230"/>
      <c r="CP106" s="230"/>
      <c r="CQ106" s="230"/>
      <c r="CR106" s="230"/>
      <c r="CS106" s="230"/>
      <c r="CT106" s="230"/>
      <c r="CU106" s="230"/>
      <c r="CV106" s="230"/>
      <c r="CW106" s="230"/>
      <c r="CX106" s="230"/>
      <c r="CY106" s="230"/>
      <c r="CZ106" s="230"/>
      <c r="DA106" s="230"/>
      <c r="DB106" s="230"/>
      <c r="DC106" s="230"/>
      <c r="DD106" s="230"/>
      <c r="DE106" s="230"/>
      <c r="DF106" s="230"/>
      <c r="DG106" s="230"/>
      <c r="DH106" s="230"/>
      <c r="DI106" s="230"/>
      <c r="DJ106" s="230"/>
      <c r="DK106" s="230"/>
      <c r="DL106" s="230"/>
      <c r="DM106" s="230"/>
      <c r="DN106" s="230"/>
      <c r="DO106" s="230"/>
      <c r="DP106" s="230"/>
      <c r="DQ106" s="230"/>
      <c r="DR106" s="230"/>
      <c r="DS106" s="230"/>
      <c r="DT106" s="230"/>
      <c r="DU106" s="230"/>
      <c r="DV106" s="230"/>
      <c r="DW106" s="230"/>
      <c r="DX106" s="230"/>
      <c r="DY106" s="230"/>
      <c r="DZ106" s="230"/>
      <c r="EA106" s="230"/>
    </row>
    <row r="107" spans="1:131" s="230" customFormat="1" ht="26.25" customHeight="1" thickBot="1" x14ac:dyDescent="0.2">
      <c r="A107" s="249" t="s">
        <v>442</v>
      </c>
      <c r="B107" s="250"/>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0"/>
      <c r="AP107" s="250"/>
      <c r="AQ107" s="250"/>
      <c r="AR107" s="250"/>
      <c r="AS107" s="250"/>
      <c r="AT107" s="250"/>
      <c r="AU107" s="249" t="s">
        <v>443</v>
      </c>
      <c r="AV107" s="250"/>
      <c r="AW107" s="250"/>
      <c r="AX107" s="250"/>
      <c r="AY107" s="250"/>
      <c r="AZ107" s="250"/>
      <c r="BA107" s="250"/>
      <c r="BB107" s="250"/>
      <c r="BC107" s="250"/>
      <c r="BD107" s="250"/>
      <c r="BE107" s="250"/>
      <c r="BF107" s="250"/>
      <c r="BG107" s="250"/>
      <c r="BH107" s="250"/>
      <c r="BI107" s="250"/>
      <c r="BJ107" s="250"/>
      <c r="BK107" s="250"/>
      <c r="BL107" s="250"/>
      <c r="BM107" s="250"/>
      <c r="BN107" s="250"/>
      <c r="BO107" s="250"/>
      <c r="BP107" s="250"/>
      <c r="BQ107" s="250"/>
      <c r="BR107" s="250"/>
      <c r="BS107" s="250"/>
      <c r="BT107" s="250"/>
      <c r="BU107" s="250"/>
      <c r="BV107" s="250"/>
      <c r="BW107" s="250"/>
      <c r="BX107" s="250"/>
      <c r="BY107" s="250"/>
      <c r="BZ107" s="250"/>
      <c r="CA107" s="250"/>
      <c r="CB107" s="250"/>
      <c r="CC107" s="250"/>
      <c r="CD107" s="250"/>
      <c r="CE107" s="250"/>
      <c r="CF107" s="250"/>
      <c r="CG107" s="250"/>
      <c r="CH107" s="250"/>
      <c r="CI107" s="250"/>
      <c r="CJ107" s="250"/>
      <c r="CK107" s="250"/>
      <c r="CL107" s="250"/>
      <c r="CM107" s="250"/>
      <c r="CN107" s="250"/>
      <c r="CO107" s="250"/>
      <c r="CP107" s="250"/>
      <c r="CQ107" s="250"/>
      <c r="CR107" s="250"/>
      <c r="CS107" s="250"/>
      <c r="CT107" s="250"/>
      <c r="CU107" s="250"/>
      <c r="CV107" s="250"/>
      <c r="CW107" s="250"/>
      <c r="CX107" s="250"/>
      <c r="CY107" s="250"/>
      <c r="CZ107" s="250"/>
      <c r="DA107" s="250"/>
      <c r="DB107" s="250"/>
      <c r="DC107" s="250"/>
      <c r="DD107" s="250"/>
      <c r="DE107" s="250"/>
      <c r="DF107" s="250"/>
      <c r="DG107" s="250"/>
      <c r="DH107" s="250"/>
      <c r="DI107" s="250"/>
      <c r="DJ107" s="250"/>
      <c r="DK107" s="250"/>
      <c r="DL107" s="250"/>
      <c r="DM107" s="250"/>
      <c r="DN107" s="250"/>
      <c r="DO107" s="250"/>
      <c r="DP107" s="250"/>
      <c r="DQ107" s="250"/>
      <c r="DR107" s="250"/>
      <c r="DS107" s="250"/>
      <c r="DT107" s="250"/>
      <c r="DU107" s="250"/>
      <c r="DV107" s="250"/>
      <c r="DW107" s="250"/>
      <c r="DX107" s="250"/>
      <c r="DY107" s="250"/>
      <c r="DZ107" s="250"/>
    </row>
    <row r="108" spans="1:131" s="230" customFormat="1" ht="26.25" customHeight="1" x14ac:dyDescent="0.15">
      <c r="A108" s="917" t="s">
        <v>444</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445</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30" customFormat="1" ht="26.25" customHeight="1" x14ac:dyDescent="0.15">
      <c r="A109" s="912" t="s">
        <v>446</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447</v>
      </c>
      <c r="AB109" s="893"/>
      <c r="AC109" s="893"/>
      <c r="AD109" s="893"/>
      <c r="AE109" s="894"/>
      <c r="AF109" s="892" t="s">
        <v>448</v>
      </c>
      <c r="AG109" s="893"/>
      <c r="AH109" s="893"/>
      <c r="AI109" s="893"/>
      <c r="AJ109" s="894"/>
      <c r="AK109" s="892" t="s">
        <v>308</v>
      </c>
      <c r="AL109" s="893"/>
      <c r="AM109" s="893"/>
      <c r="AN109" s="893"/>
      <c r="AO109" s="894"/>
      <c r="AP109" s="892" t="s">
        <v>449</v>
      </c>
      <c r="AQ109" s="893"/>
      <c r="AR109" s="893"/>
      <c r="AS109" s="893"/>
      <c r="AT109" s="895"/>
      <c r="AU109" s="912" t="s">
        <v>446</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447</v>
      </c>
      <c r="BR109" s="893"/>
      <c r="BS109" s="893"/>
      <c r="BT109" s="893"/>
      <c r="BU109" s="894"/>
      <c r="BV109" s="892" t="s">
        <v>448</v>
      </c>
      <c r="BW109" s="893"/>
      <c r="BX109" s="893"/>
      <c r="BY109" s="893"/>
      <c r="BZ109" s="894"/>
      <c r="CA109" s="892" t="s">
        <v>308</v>
      </c>
      <c r="CB109" s="893"/>
      <c r="CC109" s="893"/>
      <c r="CD109" s="893"/>
      <c r="CE109" s="894"/>
      <c r="CF109" s="913" t="s">
        <v>449</v>
      </c>
      <c r="CG109" s="913"/>
      <c r="CH109" s="913"/>
      <c r="CI109" s="913"/>
      <c r="CJ109" s="913"/>
      <c r="CK109" s="892" t="s">
        <v>450</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447</v>
      </c>
      <c r="DH109" s="893"/>
      <c r="DI109" s="893"/>
      <c r="DJ109" s="893"/>
      <c r="DK109" s="894"/>
      <c r="DL109" s="892" t="s">
        <v>448</v>
      </c>
      <c r="DM109" s="893"/>
      <c r="DN109" s="893"/>
      <c r="DO109" s="893"/>
      <c r="DP109" s="894"/>
      <c r="DQ109" s="892" t="s">
        <v>308</v>
      </c>
      <c r="DR109" s="893"/>
      <c r="DS109" s="893"/>
      <c r="DT109" s="893"/>
      <c r="DU109" s="894"/>
      <c r="DV109" s="892" t="s">
        <v>449</v>
      </c>
      <c r="DW109" s="893"/>
      <c r="DX109" s="893"/>
      <c r="DY109" s="893"/>
      <c r="DZ109" s="895"/>
    </row>
    <row r="110" spans="1:131" s="230" customFormat="1" ht="26.25" customHeight="1" x14ac:dyDescent="0.15">
      <c r="A110" s="896" t="s">
        <v>451</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29595721</v>
      </c>
      <c r="AB110" s="900"/>
      <c r="AC110" s="900"/>
      <c r="AD110" s="900"/>
      <c r="AE110" s="901"/>
      <c r="AF110" s="902">
        <v>28964026</v>
      </c>
      <c r="AG110" s="900"/>
      <c r="AH110" s="900"/>
      <c r="AI110" s="900"/>
      <c r="AJ110" s="901"/>
      <c r="AK110" s="902">
        <v>25816017</v>
      </c>
      <c r="AL110" s="900"/>
      <c r="AM110" s="900"/>
      <c r="AN110" s="900"/>
      <c r="AO110" s="901"/>
      <c r="AP110" s="903">
        <v>13.3</v>
      </c>
      <c r="AQ110" s="904"/>
      <c r="AR110" s="904"/>
      <c r="AS110" s="904"/>
      <c r="AT110" s="905"/>
      <c r="AU110" s="906" t="s">
        <v>75</v>
      </c>
      <c r="AV110" s="907"/>
      <c r="AW110" s="907"/>
      <c r="AX110" s="907"/>
      <c r="AY110" s="907"/>
      <c r="AZ110" s="929" t="s">
        <v>452</v>
      </c>
      <c r="BA110" s="897"/>
      <c r="BB110" s="897"/>
      <c r="BC110" s="897"/>
      <c r="BD110" s="897"/>
      <c r="BE110" s="897"/>
      <c r="BF110" s="897"/>
      <c r="BG110" s="897"/>
      <c r="BH110" s="897"/>
      <c r="BI110" s="897"/>
      <c r="BJ110" s="897"/>
      <c r="BK110" s="897"/>
      <c r="BL110" s="897"/>
      <c r="BM110" s="897"/>
      <c r="BN110" s="897"/>
      <c r="BO110" s="897"/>
      <c r="BP110" s="898"/>
      <c r="BQ110" s="930">
        <v>286534773</v>
      </c>
      <c r="BR110" s="931"/>
      <c r="BS110" s="931"/>
      <c r="BT110" s="931"/>
      <c r="BU110" s="931"/>
      <c r="BV110" s="931">
        <v>282919369</v>
      </c>
      <c r="BW110" s="931"/>
      <c r="BX110" s="931"/>
      <c r="BY110" s="931"/>
      <c r="BZ110" s="931"/>
      <c r="CA110" s="931">
        <v>286231547</v>
      </c>
      <c r="CB110" s="931"/>
      <c r="CC110" s="931"/>
      <c r="CD110" s="931"/>
      <c r="CE110" s="931"/>
      <c r="CF110" s="944">
        <v>147.6</v>
      </c>
      <c r="CG110" s="945"/>
      <c r="CH110" s="945"/>
      <c r="CI110" s="945"/>
      <c r="CJ110" s="945"/>
      <c r="CK110" s="946" t="s">
        <v>453</v>
      </c>
      <c r="CL110" s="947"/>
      <c r="CM110" s="929" t="s">
        <v>454</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v>210383</v>
      </c>
      <c r="DH110" s="931"/>
      <c r="DI110" s="931"/>
      <c r="DJ110" s="931"/>
      <c r="DK110" s="931"/>
      <c r="DL110" s="931">
        <v>260611</v>
      </c>
      <c r="DM110" s="931"/>
      <c r="DN110" s="931"/>
      <c r="DO110" s="931"/>
      <c r="DP110" s="931"/>
      <c r="DQ110" s="931">
        <v>792334</v>
      </c>
      <c r="DR110" s="931"/>
      <c r="DS110" s="931"/>
      <c r="DT110" s="931"/>
      <c r="DU110" s="931"/>
      <c r="DV110" s="932">
        <v>0.4</v>
      </c>
      <c r="DW110" s="932"/>
      <c r="DX110" s="932"/>
      <c r="DY110" s="932"/>
      <c r="DZ110" s="933"/>
    </row>
    <row r="111" spans="1:131" s="230" customFormat="1" ht="26.25" customHeight="1" x14ac:dyDescent="0.15">
      <c r="A111" s="934" t="s">
        <v>455</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420</v>
      </c>
      <c r="AB111" s="938"/>
      <c r="AC111" s="938"/>
      <c r="AD111" s="938"/>
      <c r="AE111" s="939"/>
      <c r="AF111" s="940" t="s">
        <v>420</v>
      </c>
      <c r="AG111" s="938"/>
      <c r="AH111" s="938"/>
      <c r="AI111" s="938"/>
      <c r="AJ111" s="939"/>
      <c r="AK111" s="940" t="s">
        <v>428</v>
      </c>
      <c r="AL111" s="938"/>
      <c r="AM111" s="938"/>
      <c r="AN111" s="938"/>
      <c r="AO111" s="939"/>
      <c r="AP111" s="941" t="s">
        <v>420</v>
      </c>
      <c r="AQ111" s="942"/>
      <c r="AR111" s="942"/>
      <c r="AS111" s="942"/>
      <c r="AT111" s="943"/>
      <c r="AU111" s="908"/>
      <c r="AV111" s="909"/>
      <c r="AW111" s="909"/>
      <c r="AX111" s="909"/>
      <c r="AY111" s="909"/>
      <c r="AZ111" s="922" t="s">
        <v>456</v>
      </c>
      <c r="BA111" s="923"/>
      <c r="BB111" s="923"/>
      <c r="BC111" s="923"/>
      <c r="BD111" s="923"/>
      <c r="BE111" s="923"/>
      <c r="BF111" s="923"/>
      <c r="BG111" s="923"/>
      <c r="BH111" s="923"/>
      <c r="BI111" s="923"/>
      <c r="BJ111" s="923"/>
      <c r="BK111" s="923"/>
      <c r="BL111" s="923"/>
      <c r="BM111" s="923"/>
      <c r="BN111" s="923"/>
      <c r="BO111" s="923"/>
      <c r="BP111" s="924"/>
      <c r="BQ111" s="925">
        <v>9672739</v>
      </c>
      <c r="BR111" s="926"/>
      <c r="BS111" s="926"/>
      <c r="BT111" s="926"/>
      <c r="BU111" s="926"/>
      <c r="BV111" s="926">
        <v>8850716</v>
      </c>
      <c r="BW111" s="926"/>
      <c r="BX111" s="926"/>
      <c r="BY111" s="926"/>
      <c r="BZ111" s="926"/>
      <c r="CA111" s="926">
        <v>7970569</v>
      </c>
      <c r="CB111" s="926"/>
      <c r="CC111" s="926"/>
      <c r="CD111" s="926"/>
      <c r="CE111" s="926"/>
      <c r="CF111" s="920">
        <v>4.0999999999999996</v>
      </c>
      <c r="CG111" s="921"/>
      <c r="CH111" s="921"/>
      <c r="CI111" s="921"/>
      <c r="CJ111" s="921"/>
      <c r="CK111" s="948"/>
      <c r="CL111" s="949"/>
      <c r="CM111" s="922" t="s">
        <v>457</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420</v>
      </c>
      <c r="DH111" s="926"/>
      <c r="DI111" s="926"/>
      <c r="DJ111" s="926"/>
      <c r="DK111" s="926"/>
      <c r="DL111" s="926" t="s">
        <v>420</v>
      </c>
      <c r="DM111" s="926"/>
      <c r="DN111" s="926"/>
      <c r="DO111" s="926"/>
      <c r="DP111" s="926"/>
      <c r="DQ111" s="926" t="s">
        <v>420</v>
      </c>
      <c r="DR111" s="926"/>
      <c r="DS111" s="926"/>
      <c r="DT111" s="926"/>
      <c r="DU111" s="926"/>
      <c r="DV111" s="927" t="s">
        <v>420</v>
      </c>
      <c r="DW111" s="927"/>
      <c r="DX111" s="927"/>
      <c r="DY111" s="927"/>
      <c r="DZ111" s="928"/>
    </row>
    <row r="112" spans="1:131" s="230" customFormat="1" ht="26.25" customHeight="1" x14ac:dyDescent="0.15">
      <c r="A112" s="952" t="s">
        <v>458</v>
      </c>
      <c r="B112" s="953"/>
      <c r="C112" s="923" t="s">
        <v>459</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v>4166667</v>
      </c>
      <c r="AB112" s="959"/>
      <c r="AC112" s="959"/>
      <c r="AD112" s="959"/>
      <c r="AE112" s="960"/>
      <c r="AF112" s="961">
        <v>4500000</v>
      </c>
      <c r="AG112" s="959"/>
      <c r="AH112" s="959"/>
      <c r="AI112" s="959"/>
      <c r="AJ112" s="960"/>
      <c r="AK112" s="961">
        <v>4833333</v>
      </c>
      <c r="AL112" s="959"/>
      <c r="AM112" s="959"/>
      <c r="AN112" s="959"/>
      <c r="AO112" s="960"/>
      <c r="AP112" s="962">
        <v>2.5</v>
      </c>
      <c r="AQ112" s="963"/>
      <c r="AR112" s="963"/>
      <c r="AS112" s="963"/>
      <c r="AT112" s="964"/>
      <c r="AU112" s="908"/>
      <c r="AV112" s="909"/>
      <c r="AW112" s="909"/>
      <c r="AX112" s="909"/>
      <c r="AY112" s="909"/>
      <c r="AZ112" s="922" t="s">
        <v>460</v>
      </c>
      <c r="BA112" s="923"/>
      <c r="BB112" s="923"/>
      <c r="BC112" s="923"/>
      <c r="BD112" s="923"/>
      <c r="BE112" s="923"/>
      <c r="BF112" s="923"/>
      <c r="BG112" s="923"/>
      <c r="BH112" s="923"/>
      <c r="BI112" s="923"/>
      <c r="BJ112" s="923"/>
      <c r="BK112" s="923"/>
      <c r="BL112" s="923"/>
      <c r="BM112" s="923"/>
      <c r="BN112" s="923"/>
      <c r="BO112" s="923"/>
      <c r="BP112" s="924"/>
      <c r="BQ112" s="925">
        <v>60781596</v>
      </c>
      <c r="BR112" s="926"/>
      <c r="BS112" s="926"/>
      <c r="BT112" s="926"/>
      <c r="BU112" s="926"/>
      <c r="BV112" s="926">
        <v>58255866</v>
      </c>
      <c r="BW112" s="926"/>
      <c r="BX112" s="926"/>
      <c r="BY112" s="926"/>
      <c r="BZ112" s="926"/>
      <c r="CA112" s="926">
        <v>58950705</v>
      </c>
      <c r="CB112" s="926"/>
      <c r="CC112" s="926"/>
      <c r="CD112" s="926"/>
      <c r="CE112" s="926"/>
      <c r="CF112" s="920">
        <v>30.4</v>
      </c>
      <c r="CG112" s="921"/>
      <c r="CH112" s="921"/>
      <c r="CI112" s="921"/>
      <c r="CJ112" s="921"/>
      <c r="CK112" s="948"/>
      <c r="CL112" s="949"/>
      <c r="CM112" s="922" t="s">
        <v>461</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420</v>
      </c>
      <c r="DH112" s="926"/>
      <c r="DI112" s="926"/>
      <c r="DJ112" s="926"/>
      <c r="DK112" s="926"/>
      <c r="DL112" s="926" t="s">
        <v>428</v>
      </c>
      <c r="DM112" s="926"/>
      <c r="DN112" s="926"/>
      <c r="DO112" s="926"/>
      <c r="DP112" s="926"/>
      <c r="DQ112" s="926" t="s">
        <v>420</v>
      </c>
      <c r="DR112" s="926"/>
      <c r="DS112" s="926"/>
      <c r="DT112" s="926"/>
      <c r="DU112" s="926"/>
      <c r="DV112" s="927" t="s">
        <v>428</v>
      </c>
      <c r="DW112" s="927"/>
      <c r="DX112" s="927"/>
      <c r="DY112" s="927"/>
      <c r="DZ112" s="928"/>
    </row>
    <row r="113" spans="1:130" s="230" customFormat="1" ht="26.25" customHeight="1" x14ac:dyDescent="0.15">
      <c r="A113" s="954"/>
      <c r="B113" s="955"/>
      <c r="C113" s="923" t="s">
        <v>462</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5226615</v>
      </c>
      <c r="AB113" s="938"/>
      <c r="AC113" s="938"/>
      <c r="AD113" s="938"/>
      <c r="AE113" s="939"/>
      <c r="AF113" s="940">
        <v>5018799</v>
      </c>
      <c r="AG113" s="938"/>
      <c r="AH113" s="938"/>
      <c r="AI113" s="938"/>
      <c r="AJ113" s="939"/>
      <c r="AK113" s="940">
        <v>4931352</v>
      </c>
      <c r="AL113" s="938"/>
      <c r="AM113" s="938"/>
      <c r="AN113" s="938"/>
      <c r="AO113" s="939"/>
      <c r="AP113" s="941">
        <v>2.5</v>
      </c>
      <c r="AQ113" s="942"/>
      <c r="AR113" s="942"/>
      <c r="AS113" s="942"/>
      <c r="AT113" s="943"/>
      <c r="AU113" s="908"/>
      <c r="AV113" s="909"/>
      <c r="AW113" s="909"/>
      <c r="AX113" s="909"/>
      <c r="AY113" s="909"/>
      <c r="AZ113" s="922" t="s">
        <v>463</v>
      </c>
      <c r="BA113" s="923"/>
      <c r="BB113" s="923"/>
      <c r="BC113" s="923"/>
      <c r="BD113" s="923"/>
      <c r="BE113" s="923"/>
      <c r="BF113" s="923"/>
      <c r="BG113" s="923"/>
      <c r="BH113" s="923"/>
      <c r="BI113" s="923"/>
      <c r="BJ113" s="923"/>
      <c r="BK113" s="923"/>
      <c r="BL113" s="923"/>
      <c r="BM113" s="923"/>
      <c r="BN113" s="923"/>
      <c r="BO113" s="923"/>
      <c r="BP113" s="924"/>
      <c r="BQ113" s="925">
        <v>17713</v>
      </c>
      <c r="BR113" s="926"/>
      <c r="BS113" s="926"/>
      <c r="BT113" s="926"/>
      <c r="BU113" s="926"/>
      <c r="BV113" s="926">
        <v>5936</v>
      </c>
      <c r="BW113" s="926"/>
      <c r="BX113" s="926"/>
      <c r="BY113" s="926"/>
      <c r="BZ113" s="926"/>
      <c r="CA113" s="926" t="s">
        <v>420</v>
      </c>
      <c r="CB113" s="926"/>
      <c r="CC113" s="926"/>
      <c r="CD113" s="926"/>
      <c r="CE113" s="926"/>
      <c r="CF113" s="920" t="s">
        <v>420</v>
      </c>
      <c r="CG113" s="921"/>
      <c r="CH113" s="921"/>
      <c r="CI113" s="921"/>
      <c r="CJ113" s="921"/>
      <c r="CK113" s="948"/>
      <c r="CL113" s="949"/>
      <c r="CM113" s="922" t="s">
        <v>464</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420</v>
      </c>
      <c r="DH113" s="959"/>
      <c r="DI113" s="959"/>
      <c r="DJ113" s="959"/>
      <c r="DK113" s="960"/>
      <c r="DL113" s="961" t="s">
        <v>428</v>
      </c>
      <c r="DM113" s="959"/>
      <c r="DN113" s="959"/>
      <c r="DO113" s="959"/>
      <c r="DP113" s="960"/>
      <c r="DQ113" s="961" t="s">
        <v>420</v>
      </c>
      <c r="DR113" s="959"/>
      <c r="DS113" s="959"/>
      <c r="DT113" s="959"/>
      <c r="DU113" s="960"/>
      <c r="DV113" s="962" t="s">
        <v>129</v>
      </c>
      <c r="DW113" s="963"/>
      <c r="DX113" s="963"/>
      <c r="DY113" s="963"/>
      <c r="DZ113" s="964"/>
    </row>
    <row r="114" spans="1:130" s="230" customFormat="1" ht="26.25" customHeight="1" x14ac:dyDescent="0.15">
      <c r="A114" s="954"/>
      <c r="B114" s="955"/>
      <c r="C114" s="923" t="s">
        <v>465</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1373</v>
      </c>
      <c r="AB114" s="959"/>
      <c r="AC114" s="959"/>
      <c r="AD114" s="959"/>
      <c r="AE114" s="960"/>
      <c r="AF114" s="961">
        <v>1390</v>
      </c>
      <c r="AG114" s="959"/>
      <c r="AH114" s="959"/>
      <c r="AI114" s="959"/>
      <c r="AJ114" s="960"/>
      <c r="AK114" s="961">
        <v>691</v>
      </c>
      <c r="AL114" s="959"/>
      <c r="AM114" s="959"/>
      <c r="AN114" s="959"/>
      <c r="AO114" s="960"/>
      <c r="AP114" s="962">
        <v>0</v>
      </c>
      <c r="AQ114" s="963"/>
      <c r="AR114" s="963"/>
      <c r="AS114" s="963"/>
      <c r="AT114" s="964"/>
      <c r="AU114" s="908"/>
      <c r="AV114" s="909"/>
      <c r="AW114" s="909"/>
      <c r="AX114" s="909"/>
      <c r="AY114" s="909"/>
      <c r="AZ114" s="922" t="s">
        <v>466</v>
      </c>
      <c r="BA114" s="923"/>
      <c r="BB114" s="923"/>
      <c r="BC114" s="923"/>
      <c r="BD114" s="923"/>
      <c r="BE114" s="923"/>
      <c r="BF114" s="923"/>
      <c r="BG114" s="923"/>
      <c r="BH114" s="923"/>
      <c r="BI114" s="923"/>
      <c r="BJ114" s="923"/>
      <c r="BK114" s="923"/>
      <c r="BL114" s="923"/>
      <c r="BM114" s="923"/>
      <c r="BN114" s="923"/>
      <c r="BO114" s="923"/>
      <c r="BP114" s="924"/>
      <c r="BQ114" s="925">
        <v>62937091</v>
      </c>
      <c r="BR114" s="926"/>
      <c r="BS114" s="926"/>
      <c r="BT114" s="926"/>
      <c r="BU114" s="926"/>
      <c r="BV114" s="926">
        <v>62045896</v>
      </c>
      <c r="BW114" s="926"/>
      <c r="BX114" s="926"/>
      <c r="BY114" s="926"/>
      <c r="BZ114" s="926"/>
      <c r="CA114" s="926">
        <v>61162164</v>
      </c>
      <c r="CB114" s="926"/>
      <c r="CC114" s="926"/>
      <c r="CD114" s="926"/>
      <c r="CE114" s="926"/>
      <c r="CF114" s="920">
        <v>31.5</v>
      </c>
      <c r="CG114" s="921"/>
      <c r="CH114" s="921"/>
      <c r="CI114" s="921"/>
      <c r="CJ114" s="921"/>
      <c r="CK114" s="948"/>
      <c r="CL114" s="949"/>
      <c r="CM114" s="922" t="s">
        <v>467</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420</v>
      </c>
      <c r="DH114" s="959"/>
      <c r="DI114" s="959"/>
      <c r="DJ114" s="959"/>
      <c r="DK114" s="960"/>
      <c r="DL114" s="961" t="s">
        <v>420</v>
      </c>
      <c r="DM114" s="959"/>
      <c r="DN114" s="959"/>
      <c r="DO114" s="959"/>
      <c r="DP114" s="960"/>
      <c r="DQ114" s="961" t="s">
        <v>129</v>
      </c>
      <c r="DR114" s="959"/>
      <c r="DS114" s="959"/>
      <c r="DT114" s="959"/>
      <c r="DU114" s="960"/>
      <c r="DV114" s="962" t="s">
        <v>420</v>
      </c>
      <c r="DW114" s="963"/>
      <c r="DX114" s="963"/>
      <c r="DY114" s="963"/>
      <c r="DZ114" s="964"/>
    </row>
    <row r="115" spans="1:130" s="230" customFormat="1" ht="26.25" customHeight="1" x14ac:dyDescent="0.15">
      <c r="A115" s="954"/>
      <c r="B115" s="955"/>
      <c r="C115" s="923" t="s">
        <v>468</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v>1347388</v>
      </c>
      <c r="AB115" s="938"/>
      <c r="AC115" s="938"/>
      <c r="AD115" s="938"/>
      <c r="AE115" s="939"/>
      <c r="AF115" s="940">
        <v>1409920</v>
      </c>
      <c r="AG115" s="938"/>
      <c r="AH115" s="938"/>
      <c r="AI115" s="938"/>
      <c r="AJ115" s="939"/>
      <c r="AK115" s="940">
        <v>2156884</v>
      </c>
      <c r="AL115" s="938"/>
      <c r="AM115" s="938"/>
      <c r="AN115" s="938"/>
      <c r="AO115" s="939"/>
      <c r="AP115" s="941">
        <v>1.1000000000000001</v>
      </c>
      <c r="AQ115" s="942"/>
      <c r="AR115" s="942"/>
      <c r="AS115" s="942"/>
      <c r="AT115" s="943"/>
      <c r="AU115" s="908"/>
      <c r="AV115" s="909"/>
      <c r="AW115" s="909"/>
      <c r="AX115" s="909"/>
      <c r="AY115" s="909"/>
      <c r="AZ115" s="922" t="s">
        <v>469</v>
      </c>
      <c r="BA115" s="923"/>
      <c r="BB115" s="923"/>
      <c r="BC115" s="923"/>
      <c r="BD115" s="923"/>
      <c r="BE115" s="923"/>
      <c r="BF115" s="923"/>
      <c r="BG115" s="923"/>
      <c r="BH115" s="923"/>
      <c r="BI115" s="923"/>
      <c r="BJ115" s="923"/>
      <c r="BK115" s="923"/>
      <c r="BL115" s="923"/>
      <c r="BM115" s="923"/>
      <c r="BN115" s="923"/>
      <c r="BO115" s="923"/>
      <c r="BP115" s="924"/>
      <c r="BQ115" s="925" t="s">
        <v>420</v>
      </c>
      <c r="BR115" s="926"/>
      <c r="BS115" s="926"/>
      <c r="BT115" s="926"/>
      <c r="BU115" s="926"/>
      <c r="BV115" s="926" t="s">
        <v>420</v>
      </c>
      <c r="BW115" s="926"/>
      <c r="BX115" s="926"/>
      <c r="BY115" s="926"/>
      <c r="BZ115" s="926"/>
      <c r="CA115" s="926" t="s">
        <v>420</v>
      </c>
      <c r="CB115" s="926"/>
      <c r="CC115" s="926"/>
      <c r="CD115" s="926"/>
      <c r="CE115" s="926"/>
      <c r="CF115" s="920" t="s">
        <v>420</v>
      </c>
      <c r="CG115" s="921"/>
      <c r="CH115" s="921"/>
      <c r="CI115" s="921"/>
      <c r="CJ115" s="921"/>
      <c r="CK115" s="948"/>
      <c r="CL115" s="949"/>
      <c r="CM115" s="922" t="s">
        <v>470</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t="s">
        <v>428</v>
      </c>
      <c r="DH115" s="959"/>
      <c r="DI115" s="959"/>
      <c r="DJ115" s="959"/>
      <c r="DK115" s="960"/>
      <c r="DL115" s="961" t="s">
        <v>428</v>
      </c>
      <c r="DM115" s="959"/>
      <c r="DN115" s="959"/>
      <c r="DO115" s="959"/>
      <c r="DP115" s="960"/>
      <c r="DQ115" s="961" t="s">
        <v>420</v>
      </c>
      <c r="DR115" s="959"/>
      <c r="DS115" s="959"/>
      <c r="DT115" s="959"/>
      <c r="DU115" s="960"/>
      <c r="DV115" s="962" t="s">
        <v>420</v>
      </c>
      <c r="DW115" s="963"/>
      <c r="DX115" s="963"/>
      <c r="DY115" s="963"/>
      <c r="DZ115" s="964"/>
    </row>
    <row r="116" spans="1:130" s="230" customFormat="1" ht="26.25" customHeight="1" x14ac:dyDescent="0.15">
      <c r="A116" s="956"/>
      <c r="B116" s="957"/>
      <c r="C116" s="965" t="s">
        <v>471</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t="s">
        <v>420</v>
      </c>
      <c r="AB116" s="959"/>
      <c r="AC116" s="959"/>
      <c r="AD116" s="959"/>
      <c r="AE116" s="960"/>
      <c r="AF116" s="961" t="s">
        <v>420</v>
      </c>
      <c r="AG116" s="959"/>
      <c r="AH116" s="959"/>
      <c r="AI116" s="959"/>
      <c r="AJ116" s="960"/>
      <c r="AK116" s="961" t="s">
        <v>428</v>
      </c>
      <c r="AL116" s="959"/>
      <c r="AM116" s="959"/>
      <c r="AN116" s="959"/>
      <c r="AO116" s="960"/>
      <c r="AP116" s="962" t="s">
        <v>420</v>
      </c>
      <c r="AQ116" s="963"/>
      <c r="AR116" s="963"/>
      <c r="AS116" s="963"/>
      <c r="AT116" s="964"/>
      <c r="AU116" s="908"/>
      <c r="AV116" s="909"/>
      <c r="AW116" s="909"/>
      <c r="AX116" s="909"/>
      <c r="AY116" s="909"/>
      <c r="AZ116" s="967" t="s">
        <v>472</v>
      </c>
      <c r="BA116" s="968"/>
      <c r="BB116" s="968"/>
      <c r="BC116" s="968"/>
      <c r="BD116" s="968"/>
      <c r="BE116" s="968"/>
      <c r="BF116" s="968"/>
      <c r="BG116" s="968"/>
      <c r="BH116" s="968"/>
      <c r="BI116" s="968"/>
      <c r="BJ116" s="968"/>
      <c r="BK116" s="968"/>
      <c r="BL116" s="968"/>
      <c r="BM116" s="968"/>
      <c r="BN116" s="968"/>
      <c r="BO116" s="968"/>
      <c r="BP116" s="969"/>
      <c r="BQ116" s="925" t="s">
        <v>420</v>
      </c>
      <c r="BR116" s="926"/>
      <c r="BS116" s="926"/>
      <c r="BT116" s="926"/>
      <c r="BU116" s="926"/>
      <c r="BV116" s="926" t="s">
        <v>420</v>
      </c>
      <c r="BW116" s="926"/>
      <c r="BX116" s="926"/>
      <c r="BY116" s="926"/>
      <c r="BZ116" s="926"/>
      <c r="CA116" s="926" t="s">
        <v>420</v>
      </c>
      <c r="CB116" s="926"/>
      <c r="CC116" s="926"/>
      <c r="CD116" s="926"/>
      <c r="CE116" s="926"/>
      <c r="CF116" s="920" t="s">
        <v>420</v>
      </c>
      <c r="CG116" s="921"/>
      <c r="CH116" s="921"/>
      <c r="CI116" s="921"/>
      <c r="CJ116" s="921"/>
      <c r="CK116" s="948"/>
      <c r="CL116" s="949"/>
      <c r="CM116" s="922" t="s">
        <v>473</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v>42916</v>
      </c>
      <c r="DH116" s="959"/>
      <c r="DI116" s="959"/>
      <c r="DJ116" s="959"/>
      <c r="DK116" s="960"/>
      <c r="DL116" s="961">
        <v>32394</v>
      </c>
      <c r="DM116" s="959"/>
      <c r="DN116" s="959"/>
      <c r="DO116" s="959"/>
      <c r="DP116" s="960"/>
      <c r="DQ116" s="961">
        <v>21872</v>
      </c>
      <c r="DR116" s="959"/>
      <c r="DS116" s="959"/>
      <c r="DT116" s="959"/>
      <c r="DU116" s="960"/>
      <c r="DV116" s="962">
        <v>0</v>
      </c>
      <c r="DW116" s="963"/>
      <c r="DX116" s="963"/>
      <c r="DY116" s="963"/>
      <c r="DZ116" s="964"/>
    </row>
    <row r="117" spans="1:130" s="230" customFormat="1" ht="26.25" customHeight="1" x14ac:dyDescent="0.15">
      <c r="A117" s="912" t="s">
        <v>187</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474</v>
      </c>
      <c r="Z117" s="894"/>
      <c r="AA117" s="978">
        <v>40337764</v>
      </c>
      <c r="AB117" s="979"/>
      <c r="AC117" s="979"/>
      <c r="AD117" s="979"/>
      <c r="AE117" s="980"/>
      <c r="AF117" s="981">
        <v>39894135</v>
      </c>
      <c r="AG117" s="979"/>
      <c r="AH117" s="979"/>
      <c r="AI117" s="979"/>
      <c r="AJ117" s="980"/>
      <c r="AK117" s="981">
        <v>37738277</v>
      </c>
      <c r="AL117" s="979"/>
      <c r="AM117" s="979"/>
      <c r="AN117" s="979"/>
      <c r="AO117" s="980"/>
      <c r="AP117" s="982"/>
      <c r="AQ117" s="983"/>
      <c r="AR117" s="983"/>
      <c r="AS117" s="983"/>
      <c r="AT117" s="984"/>
      <c r="AU117" s="908"/>
      <c r="AV117" s="909"/>
      <c r="AW117" s="909"/>
      <c r="AX117" s="909"/>
      <c r="AY117" s="909"/>
      <c r="AZ117" s="974" t="s">
        <v>475</v>
      </c>
      <c r="BA117" s="975"/>
      <c r="BB117" s="975"/>
      <c r="BC117" s="975"/>
      <c r="BD117" s="975"/>
      <c r="BE117" s="975"/>
      <c r="BF117" s="975"/>
      <c r="BG117" s="975"/>
      <c r="BH117" s="975"/>
      <c r="BI117" s="975"/>
      <c r="BJ117" s="975"/>
      <c r="BK117" s="975"/>
      <c r="BL117" s="975"/>
      <c r="BM117" s="975"/>
      <c r="BN117" s="975"/>
      <c r="BO117" s="975"/>
      <c r="BP117" s="976"/>
      <c r="BQ117" s="925" t="s">
        <v>129</v>
      </c>
      <c r="BR117" s="926"/>
      <c r="BS117" s="926"/>
      <c r="BT117" s="926"/>
      <c r="BU117" s="926"/>
      <c r="BV117" s="926" t="s">
        <v>476</v>
      </c>
      <c r="BW117" s="926"/>
      <c r="BX117" s="926"/>
      <c r="BY117" s="926"/>
      <c r="BZ117" s="926"/>
      <c r="CA117" s="926" t="s">
        <v>129</v>
      </c>
      <c r="CB117" s="926"/>
      <c r="CC117" s="926"/>
      <c r="CD117" s="926"/>
      <c r="CE117" s="926"/>
      <c r="CF117" s="920" t="s">
        <v>477</v>
      </c>
      <c r="CG117" s="921"/>
      <c r="CH117" s="921"/>
      <c r="CI117" s="921"/>
      <c r="CJ117" s="921"/>
      <c r="CK117" s="948"/>
      <c r="CL117" s="949"/>
      <c r="CM117" s="922" t="s">
        <v>478</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477</v>
      </c>
      <c r="DH117" s="959"/>
      <c r="DI117" s="959"/>
      <c r="DJ117" s="959"/>
      <c r="DK117" s="960"/>
      <c r="DL117" s="961" t="s">
        <v>479</v>
      </c>
      <c r="DM117" s="959"/>
      <c r="DN117" s="959"/>
      <c r="DO117" s="959"/>
      <c r="DP117" s="960"/>
      <c r="DQ117" s="961" t="s">
        <v>480</v>
      </c>
      <c r="DR117" s="959"/>
      <c r="DS117" s="959"/>
      <c r="DT117" s="959"/>
      <c r="DU117" s="960"/>
      <c r="DV117" s="962" t="s">
        <v>398</v>
      </c>
      <c r="DW117" s="963"/>
      <c r="DX117" s="963"/>
      <c r="DY117" s="963"/>
      <c r="DZ117" s="964"/>
    </row>
    <row r="118" spans="1:130" s="230" customFormat="1" ht="26.25" customHeight="1" x14ac:dyDescent="0.15">
      <c r="A118" s="912" t="s">
        <v>450</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447</v>
      </c>
      <c r="AB118" s="893"/>
      <c r="AC118" s="893"/>
      <c r="AD118" s="893"/>
      <c r="AE118" s="894"/>
      <c r="AF118" s="892" t="s">
        <v>448</v>
      </c>
      <c r="AG118" s="893"/>
      <c r="AH118" s="893"/>
      <c r="AI118" s="893"/>
      <c r="AJ118" s="894"/>
      <c r="AK118" s="892" t="s">
        <v>308</v>
      </c>
      <c r="AL118" s="893"/>
      <c r="AM118" s="893"/>
      <c r="AN118" s="893"/>
      <c r="AO118" s="894"/>
      <c r="AP118" s="970" t="s">
        <v>449</v>
      </c>
      <c r="AQ118" s="971"/>
      <c r="AR118" s="971"/>
      <c r="AS118" s="971"/>
      <c r="AT118" s="972"/>
      <c r="AU118" s="908"/>
      <c r="AV118" s="909"/>
      <c r="AW118" s="909"/>
      <c r="AX118" s="909"/>
      <c r="AY118" s="909"/>
      <c r="AZ118" s="973" t="s">
        <v>481</v>
      </c>
      <c r="BA118" s="965"/>
      <c r="BB118" s="965"/>
      <c r="BC118" s="965"/>
      <c r="BD118" s="965"/>
      <c r="BE118" s="965"/>
      <c r="BF118" s="965"/>
      <c r="BG118" s="965"/>
      <c r="BH118" s="965"/>
      <c r="BI118" s="965"/>
      <c r="BJ118" s="965"/>
      <c r="BK118" s="965"/>
      <c r="BL118" s="965"/>
      <c r="BM118" s="965"/>
      <c r="BN118" s="965"/>
      <c r="BO118" s="965"/>
      <c r="BP118" s="966"/>
      <c r="BQ118" s="999" t="s">
        <v>477</v>
      </c>
      <c r="BR118" s="1000"/>
      <c r="BS118" s="1000"/>
      <c r="BT118" s="1000"/>
      <c r="BU118" s="1000"/>
      <c r="BV118" s="1000" t="s">
        <v>129</v>
      </c>
      <c r="BW118" s="1000"/>
      <c r="BX118" s="1000"/>
      <c r="BY118" s="1000"/>
      <c r="BZ118" s="1000"/>
      <c r="CA118" s="1000" t="s">
        <v>480</v>
      </c>
      <c r="CB118" s="1000"/>
      <c r="CC118" s="1000"/>
      <c r="CD118" s="1000"/>
      <c r="CE118" s="1000"/>
      <c r="CF118" s="920" t="s">
        <v>482</v>
      </c>
      <c r="CG118" s="921"/>
      <c r="CH118" s="921"/>
      <c r="CI118" s="921"/>
      <c r="CJ118" s="921"/>
      <c r="CK118" s="948"/>
      <c r="CL118" s="949"/>
      <c r="CM118" s="922" t="s">
        <v>483</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484</v>
      </c>
      <c r="DH118" s="959"/>
      <c r="DI118" s="959"/>
      <c r="DJ118" s="959"/>
      <c r="DK118" s="960"/>
      <c r="DL118" s="961" t="s">
        <v>129</v>
      </c>
      <c r="DM118" s="959"/>
      <c r="DN118" s="959"/>
      <c r="DO118" s="959"/>
      <c r="DP118" s="960"/>
      <c r="DQ118" s="961" t="s">
        <v>129</v>
      </c>
      <c r="DR118" s="959"/>
      <c r="DS118" s="959"/>
      <c r="DT118" s="959"/>
      <c r="DU118" s="960"/>
      <c r="DV118" s="962" t="s">
        <v>398</v>
      </c>
      <c r="DW118" s="963"/>
      <c r="DX118" s="963"/>
      <c r="DY118" s="963"/>
      <c r="DZ118" s="964"/>
    </row>
    <row r="119" spans="1:130" s="230" customFormat="1" ht="26.25" customHeight="1" x14ac:dyDescent="0.15">
      <c r="A119" s="1056" t="s">
        <v>453</v>
      </c>
      <c r="B119" s="947"/>
      <c r="C119" s="929" t="s">
        <v>454</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t="s">
        <v>477</v>
      </c>
      <c r="AB119" s="900"/>
      <c r="AC119" s="900"/>
      <c r="AD119" s="900"/>
      <c r="AE119" s="901"/>
      <c r="AF119" s="902" t="s">
        <v>129</v>
      </c>
      <c r="AG119" s="900"/>
      <c r="AH119" s="900"/>
      <c r="AI119" s="900"/>
      <c r="AJ119" s="901"/>
      <c r="AK119" s="902" t="s">
        <v>398</v>
      </c>
      <c r="AL119" s="900"/>
      <c r="AM119" s="900"/>
      <c r="AN119" s="900"/>
      <c r="AO119" s="901"/>
      <c r="AP119" s="903" t="s">
        <v>485</v>
      </c>
      <c r="AQ119" s="904"/>
      <c r="AR119" s="904"/>
      <c r="AS119" s="904"/>
      <c r="AT119" s="905"/>
      <c r="AU119" s="910"/>
      <c r="AV119" s="911"/>
      <c r="AW119" s="911"/>
      <c r="AX119" s="911"/>
      <c r="AY119" s="911"/>
      <c r="AZ119" s="251" t="s">
        <v>187</v>
      </c>
      <c r="BA119" s="251"/>
      <c r="BB119" s="251"/>
      <c r="BC119" s="251"/>
      <c r="BD119" s="251"/>
      <c r="BE119" s="251"/>
      <c r="BF119" s="251"/>
      <c r="BG119" s="251"/>
      <c r="BH119" s="251"/>
      <c r="BI119" s="251"/>
      <c r="BJ119" s="251"/>
      <c r="BK119" s="251"/>
      <c r="BL119" s="251"/>
      <c r="BM119" s="251"/>
      <c r="BN119" s="251"/>
      <c r="BO119" s="977" t="s">
        <v>486</v>
      </c>
      <c r="BP119" s="1005"/>
      <c r="BQ119" s="999">
        <v>419943912</v>
      </c>
      <c r="BR119" s="1000"/>
      <c r="BS119" s="1000"/>
      <c r="BT119" s="1000"/>
      <c r="BU119" s="1000"/>
      <c r="BV119" s="1000">
        <v>412077783</v>
      </c>
      <c r="BW119" s="1000"/>
      <c r="BX119" s="1000"/>
      <c r="BY119" s="1000"/>
      <c r="BZ119" s="1000"/>
      <c r="CA119" s="1000">
        <v>414314985</v>
      </c>
      <c r="CB119" s="1000"/>
      <c r="CC119" s="1000"/>
      <c r="CD119" s="1000"/>
      <c r="CE119" s="1000"/>
      <c r="CF119" s="1001"/>
      <c r="CG119" s="1002"/>
      <c r="CH119" s="1002"/>
      <c r="CI119" s="1002"/>
      <c r="CJ119" s="1003"/>
      <c r="CK119" s="950"/>
      <c r="CL119" s="951"/>
      <c r="CM119" s="973" t="s">
        <v>487</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v>9419440</v>
      </c>
      <c r="DH119" s="986"/>
      <c r="DI119" s="986"/>
      <c r="DJ119" s="986"/>
      <c r="DK119" s="987"/>
      <c r="DL119" s="985">
        <v>8557711</v>
      </c>
      <c r="DM119" s="986"/>
      <c r="DN119" s="986"/>
      <c r="DO119" s="986"/>
      <c r="DP119" s="987"/>
      <c r="DQ119" s="985">
        <v>7156363</v>
      </c>
      <c r="DR119" s="986"/>
      <c r="DS119" s="986"/>
      <c r="DT119" s="986"/>
      <c r="DU119" s="987"/>
      <c r="DV119" s="988">
        <v>3.7</v>
      </c>
      <c r="DW119" s="989"/>
      <c r="DX119" s="989"/>
      <c r="DY119" s="989"/>
      <c r="DZ119" s="990"/>
    </row>
    <row r="120" spans="1:130" s="230" customFormat="1" ht="26.25" customHeight="1" x14ac:dyDescent="0.15">
      <c r="A120" s="1057"/>
      <c r="B120" s="949"/>
      <c r="C120" s="922" t="s">
        <v>457</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484</v>
      </c>
      <c r="AB120" s="959"/>
      <c r="AC120" s="959"/>
      <c r="AD120" s="959"/>
      <c r="AE120" s="960"/>
      <c r="AF120" s="961" t="s">
        <v>398</v>
      </c>
      <c r="AG120" s="959"/>
      <c r="AH120" s="959"/>
      <c r="AI120" s="959"/>
      <c r="AJ120" s="960"/>
      <c r="AK120" s="961" t="s">
        <v>129</v>
      </c>
      <c r="AL120" s="959"/>
      <c r="AM120" s="959"/>
      <c r="AN120" s="959"/>
      <c r="AO120" s="960"/>
      <c r="AP120" s="962" t="s">
        <v>477</v>
      </c>
      <c r="AQ120" s="963"/>
      <c r="AR120" s="963"/>
      <c r="AS120" s="963"/>
      <c r="AT120" s="964"/>
      <c r="AU120" s="991" t="s">
        <v>488</v>
      </c>
      <c r="AV120" s="992"/>
      <c r="AW120" s="992"/>
      <c r="AX120" s="992"/>
      <c r="AY120" s="993"/>
      <c r="AZ120" s="929" t="s">
        <v>489</v>
      </c>
      <c r="BA120" s="897"/>
      <c r="BB120" s="897"/>
      <c r="BC120" s="897"/>
      <c r="BD120" s="897"/>
      <c r="BE120" s="897"/>
      <c r="BF120" s="897"/>
      <c r="BG120" s="897"/>
      <c r="BH120" s="897"/>
      <c r="BI120" s="897"/>
      <c r="BJ120" s="897"/>
      <c r="BK120" s="897"/>
      <c r="BL120" s="897"/>
      <c r="BM120" s="897"/>
      <c r="BN120" s="897"/>
      <c r="BO120" s="897"/>
      <c r="BP120" s="898"/>
      <c r="BQ120" s="930">
        <v>75899196</v>
      </c>
      <c r="BR120" s="931"/>
      <c r="BS120" s="931"/>
      <c r="BT120" s="931"/>
      <c r="BU120" s="931"/>
      <c r="BV120" s="931">
        <v>90642216</v>
      </c>
      <c r="BW120" s="931"/>
      <c r="BX120" s="931"/>
      <c r="BY120" s="931"/>
      <c r="BZ120" s="931"/>
      <c r="CA120" s="931">
        <v>93961304</v>
      </c>
      <c r="CB120" s="931"/>
      <c r="CC120" s="931"/>
      <c r="CD120" s="931"/>
      <c r="CE120" s="931"/>
      <c r="CF120" s="944">
        <v>48.5</v>
      </c>
      <c r="CG120" s="945"/>
      <c r="CH120" s="945"/>
      <c r="CI120" s="945"/>
      <c r="CJ120" s="945"/>
      <c r="CK120" s="1006" t="s">
        <v>490</v>
      </c>
      <c r="CL120" s="1007"/>
      <c r="CM120" s="1007"/>
      <c r="CN120" s="1007"/>
      <c r="CO120" s="1008"/>
      <c r="CP120" s="1014" t="s">
        <v>491</v>
      </c>
      <c r="CQ120" s="1015"/>
      <c r="CR120" s="1015"/>
      <c r="CS120" s="1015"/>
      <c r="CT120" s="1015"/>
      <c r="CU120" s="1015"/>
      <c r="CV120" s="1015"/>
      <c r="CW120" s="1015"/>
      <c r="CX120" s="1015"/>
      <c r="CY120" s="1015"/>
      <c r="CZ120" s="1015"/>
      <c r="DA120" s="1015"/>
      <c r="DB120" s="1015"/>
      <c r="DC120" s="1015"/>
      <c r="DD120" s="1015"/>
      <c r="DE120" s="1015"/>
      <c r="DF120" s="1016"/>
      <c r="DG120" s="930">
        <v>47767366</v>
      </c>
      <c r="DH120" s="931"/>
      <c r="DI120" s="931"/>
      <c r="DJ120" s="931"/>
      <c r="DK120" s="931"/>
      <c r="DL120" s="931">
        <v>44239738</v>
      </c>
      <c r="DM120" s="931"/>
      <c r="DN120" s="931"/>
      <c r="DO120" s="931"/>
      <c r="DP120" s="931"/>
      <c r="DQ120" s="931">
        <v>41029276</v>
      </c>
      <c r="DR120" s="931"/>
      <c r="DS120" s="931"/>
      <c r="DT120" s="931"/>
      <c r="DU120" s="931"/>
      <c r="DV120" s="932">
        <v>21.2</v>
      </c>
      <c r="DW120" s="932"/>
      <c r="DX120" s="932"/>
      <c r="DY120" s="932"/>
      <c r="DZ120" s="933"/>
    </row>
    <row r="121" spans="1:130" s="230" customFormat="1" ht="26.25" customHeight="1" x14ac:dyDescent="0.15">
      <c r="A121" s="1057"/>
      <c r="B121" s="949"/>
      <c r="C121" s="974" t="s">
        <v>492</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t="s">
        <v>129</v>
      </c>
      <c r="AB121" s="959"/>
      <c r="AC121" s="959"/>
      <c r="AD121" s="959"/>
      <c r="AE121" s="960"/>
      <c r="AF121" s="961" t="s">
        <v>476</v>
      </c>
      <c r="AG121" s="959"/>
      <c r="AH121" s="959"/>
      <c r="AI121" s="959"/>
      <c r="AJ121" s="960"/>
      <c r="AK121" s="961" t="s">
        <v>484</v>
      </c>
      <c r="AL121" s="959"/>
      <c r="AM121" s="959"/>
      <c r="AN121" s="959"/>
      <c r="AO121" s="960"/>
      <c r="AP121" s="962" t="s">
        <v>129</v>
      </c>
      <c r="AQ121" s="963"/>
      <c r="AR121" s="963"/>
      <c r="AS121" s="963"/>
      <c r="AT121" s="964"/>
      <c r="AU121" s="994"/>
      <c r="AV121" s="995"/>
      <c r="AW121" s="995"/>
      <c r="AX121" s="995"/>
      <c r="AY121" s="996"/>
      <c r="AZ121" s="922" t="s">
        <v>493</v>
      </c>
      <c r="BA121" s="923"/>
      <c r="BB121" s="923"/>
      <c r="BC121" s="923"/>
      <c r="BD121" s="923"/>
      <c r="BE121" s="923"/>
      <c r="BF121" s="923"/>
      <c r="BG121" s="923"/>
      <c r="BH121" s="923"/>
      <c r="BI121" s="923"/>
      <c r="BJ121" s="923"/>
      <c r="BK121" s="923"/>
      <c r="BL121" s="923"/>
      <c r="BM121" s="923"/>
      <c r="BN121" s="923"/>
      <c r="BO121" s="923"/>
      <c r="BP121" s="924"/>
      <c r="BQ121" s="925">
        <v>43048965</v>
      </c>
      <c r="BR121" s="926"/>
      <c r="BS121" s="926"/>
      <c r="BT121" s="926"/>
      <c r="BU121" s="926"/>
      <c r="BV121" s="926">
        <v>41900779</v>
      </c>
      <c r="BW121" s="926"/>
      <c r="BX121" s="926"/>
      <c r="BY121" s="926"/>
      <c r="BZ121" s="926"/>
      <c r="CA121" s="926">
        <v>39027284</v>
      </c>
      <c r="CB121" s="926"/>
      <c r="CC121" s="926"/>
      <c r="CD121" s="926"/>
      <c r="CE121" s="926"/>
      <c r="CF121" s="920">
        <v>20.100000000000001</v>
      </c>
      <c r="CG121" s="921"/>
      <c r="CH121" s="921"/>
      <c r="CI121" s="921"/>
      <c r="CJ121" s="921"/>
      <c r="CK121" s="1009"/>
      <c r="CL121" s="1010"/>
      <c r="CM121" s="1010"/>
      <c r="CN121" s="1010"/>
      <c r="CO121" s="1011"/>
      <c r="CP121" s="1019" t="s">
        <v>494</v>
      </c>
      <c r="CQ121" s="1020"/>
      <c r="CR121" s="1020"/>
      <c r="CS121" s="1020"/>
      <c r="CT121" s="1020"/>
      <c r="CU121" s="1020"/>
      <c r="CV121" s="1020"/>
      <c r="CW121" s="1020"/>
      <c r="CX121" s="1020"/>
      <c r="CY121" s="1020"/>
      <c r="CZ121" s="1020"/>
      <c r="DA121" s="1020"/>
      <c r="DB121" s="1020"/>
      <c r="DC121" s="1020"/>
      <c r="DD121" s="1020"/>
      <c r="DE121" s="1020"/>
      <c r="DF121" s="1021"/>
      <c r="DG121" s="925">
        <v>8483073</v>
      </c>
      <c r="DH121" s="926"/>
      <c r="DI121" s="926"/>
      <c r="DJ121" s="926"/>
      <c r="DK121" s="926"/>
      <c r="DL121" s="926">
        <v>9488732</v>
      </c>
      <c r="DM121" s="926"/>
      <c r="DN121" s="926"/>
      <c r="DO121" s="926"/>
      <c r="DP121" s="926"/>
      <c r="DQ121" s="926">
        <v>13592727</v>
      </c>
      <c r="DR121" s="926"/>
      <c r="DS121" s="926"/>
      <c r="DT121" s="926"/>
      <c r="DU121" s="926"/>
      <c r="DV121" s="927">
        <v>7</v>
      </c>
      <c r="DW121" s="927"/>
      <c r="DX121" s="927"/>
      <c r="DY121" s="927"/>
      <c r="DZ121" s="928"/>
    </row>
    <row r="122" spans="1:130" s="230" customFormat="1" ht="26.25" customHeight="1" x14ac:dyDescent="0.15">
      <c r="A122" s="1057"/>
      <c r="B122" s="949"/>
      <c r="C122" s="922" t="s">
        <v>467</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129</v>
      </c>
      <c r="AB122" s="959"/>
      <c r="AC122" s="959"/>
      <c r="AD122" s="959"/>
      <c r="AE122" s="960"/>
      <c r="AF122" s="961" t="s">
        <v>398</v>
      </c>
      <c r="AG122" s="959"/>
      <c r="AH122" s="959"/>
      <c r="AI122" s="959"/>
      <c r="AJ122" s="960"/>
      <c r="AK122" s="961" t="s">
        <v>129</v>
      </c>
      <c r="AL122" s="959"/>
      <c r="AM122" s="959"/>
      <c r="AN122" s="959"/>
      <c r="AO122" s="960"/>
      <c r="AP122" s="962" t="s">
        <v>482</v>
      </c>
      <c r="AQ122" s="963"/>
      <c r="AR122" s="963"/>
      <c r="AS122" s="963"/>
      <c r="AT122" s="964"/>
      <c r="AU122" s="994"/>
      <c r="AV122" s="995"/>
      <c r="AW122" s="995"/>
      <c r="AX122" s="995"/>
      <c r="AY122" s="996"/>
      <c r="AZ122" s="973" t="s">
        <v>495</v>
      </c>
      <c r="BA122" s="965"/>
      <c r="BB122" s="965"/>
      <c r="BC122" s="965"/>
      <c r="BD122" s="965"/>
      <c r="BE122" s="965"/>
      <c r="BF122" s="965"/>
      <c r="BG122" s="965"/>
      <c r="BH122" s="965"/>
      <c r="BI122" s="965"/>
      <c r="BJ122" s="965"/>
      <c r="BK122" s="965"/>
      <c r="BL122" s="965"/>
      <c r="BM122" s="965"/>
      <c r="BN122" s="965"/>
      <c r="BO122" s="965"/>
      <c r="BP122" s="966"/>
      <c r="BQ122" s="999">
        <v>362111687</v>
      </c>
      <c r="BR122" s="1000"/>
      <c r="BS122" s="1000"/>
      <c r="BT122" s="1000"/>
      <c r="BU122" s="1000"/>
      <c r="BV122" s="1000">
        <v>365009429</v>
      </c>
      <c r="BW122" s="1000"/>
      <c r="BX122" s="1000"/>
      <c r="BY122" s="1000"/>
      <c r="BZ122" s="1000"/>
      <c r="CA122" s="1000">
        <v>365602317</v>
      </c>
      <c r="CB122" s="1000"/>
      <c r="CC122" s="1000"/>
      <c r="CD122" s="1000"/>
      <c r="CE122" s="1000"/>
      <c r="CF122" s="1017">
        <v>188.5</v>
      </c>
      <c r="CG122" s="1018"/>
      <c r="CH122" s="1018"/>
      <c r="CI122" s="1018"/>
      <c r="CJ122" s="1018"/>
      <c r="CK122" s="1009"/>
      <c r="CL122" s="1010"/>
      <c r="CM122" s="1010"/>
      <c r="CN122" s="1010"/>
      <c r="CO122" s="1011"/>
      <c r="CP122" s="1019" t="s">
        <v>496</v>
      </c>
      <c r="CQ122" s="1020"/>
      <c r="CR122" s="1020"/>
      <c r="CS122" s="1020"/>
      <c r="CT122" s="1020"/>
      <c r="CU122" s="1020"/>
      <c r="CV122" s="1020"/>
      <c r="CW122" s="1020"/>
      <c r="CX122" s="1020"/>
      <c r="CY122" s="1020"/>
      <c r="CZ122" s="1020"/>
      <c r="DA122" s="1020"/>
      <c r="DB122" s="1020"/>
      <c r="DC122" s="1020"/>
      <c r="DD122" s="1020"/>
      <c r="DE122" s="1020"/>
      <c r="DF122" s="1021"/>
      <c r="DG122" s="925">
        <v>3889638</v>
      </c>
      <c r="DH122" s="926"/>
      <c r="DI122" s="926"/>
      <c r="DJ122" s="926"/>
      <c r="DK122" s="926"/>
      <c r="DL122" s="926">
        <v>3992062</v>
      </c>
      <c r="DM122" s="926"/>
      <c r="DN122" s="926"/>
      <c r="DO122" s="926"/>
      <c r="DP122" s="926"/>
      <c r="DQ122" s="926">
        <v>3876548</v>
      </c>
      <c r="DR122" s="926"/>
      <c r="DS122" s="926"/>
      <c r="DT122" s="926"/>
      <c r="DU122" s="926"/>
      <c r="DV122" s="927">
        <v>2</v>
      </c>
      <c r="DW122" s="927"/>
      <c r="DX122" s="927"/>
      <c r="DY122" s="927"/>
      <c r="DZ122" s="928"/>
    </row>
    <row r="123" spans="1:130" s="230" customFormat="1" ht="26.25" customHeight="1" x14ac:dyDescent="0.15">
      <c r="A123" s="1057"/>
      <c r="B123" s="949"/>
      <c r="C123" s="922" t="s">
        <v>473</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v>14098</v>
      </c>
      <c r="AB123" s="959"/>
      <c r="AC123" s="959"/>
      <c r="AD123" s="959"/>
      <c r="AE123" s="960"/>
      <c r="AF123" s="961">
        <v>10522</v>
      </c>
      <c r="AG123" s="959"/>
      <c r="AH123" s="959"/>
      <c r="AI123" s="959"/>
      <c r="AJ123" s="960"/>
      <c r="AK123" s="961">
        <v>10522</v>
      </c>
      <c r="AL123" s="959"/>
      <c r="AM123" s="959"/>
      <c r="AN123" s="959"/>
      <c r="AO123" s="960"/>
      <c r="AP123" s="962">
        <v>0</v>
      </c>
      <c r="AQ123" s="963"/>
      <c r="AR123" s="963"/>
      <c r="AS123" s="963"/>
      <c r="AT123" s="964"/>
      <c r="AU123" s="997"/>
      <c r="AV123" s="998"/>
      <c r="AW123" s="998"/>
      <c r="AX123" s="998"/>
      <c r="AY123" s="998"/>
      <c r="AZ123" s="251" t="s">
        <v>187</v>
      </c>
      <c r="BA123" s="251"/>
      <c r="BB123" s="251"/>
      <c r="BC123" s="251"/>
      <c r="BD123" s="251"/>
      <c r="BE123" s="251"/>
      <c r="BF123" s="251"/>
      <c r="BG123" s="251"/>
      <c r="BH123" s="251"/>
      <c r="BI123" s="251"/>
      <c r="BJ123" s="251"/>
      <c r="BK123" s="251"/>
      <c r="BL123" s="251"/>
      <c r="BM123" s="251"/>
      <c r="BN123" s="251"/>
      <c r="BO123" s="977" t="s">
        <v>497</v>
      </c>
      <c r="BP123" s="1005"/>
      <c r="BQ123" s="1063">
        <v>481059848</v>
      </c>
      <c r="BR123" s="1064"/>
      <c r="BS123" s="1064"/>
      <c r="BT123" s="1064"/>
      <c r="BU123" s="1064"/>
      <c r="BV123" s="1064">
        <v>497552424</v>
      </c>
      <c r="BW123" s="1064"/>
      <c r="BX123" s="1064"/>
      <c r="BY123" s="1064"/>
      <c r="BZ123" s="1064"/>
      <c r="CA123" s="1064">
        <v>498590905</v>
      </c>
      <c r="CB123" s="1064"/>
      <c r="CC123" s="1064"/>
      <c r="CD123" s="1064"/>
      <c r="CE123" s="1064"/>
      <c r="CF123" s="1001"/>
      <c r="CG123" s="1002"/>
      <c r="CH123" s="1002"/>
      <c r="CI123" s="1002"/>
      <c r="CJ123" s="1003"/>
      <c r="CK123" s="1009"/>
      <c r="CL123" s="1010"/>
      <c r="CM123" s="1010"/>
      <c r="CN123" s="1010"/>
      <c r="CO123" s="1011"/>
      <c r="CP123" s="1019" t="s">
        <v>498</v>
      </c>
      <c r="CQ123" s="1020"/>
      <c r="CR123" s="1020"/>
      <c r="CS123" s="1020"/>
      <c r="CT123" s="1020"/>
      <c r="CU123" s="1020"/>
      <c r="CV123" s="1020"/>
      <c r="CW123" s="1020"/>
      <c r="CX123" s="1020"/>
      <c r="CY123" s="1020"/>
      <c r="CZ123" s="1020"/>
      <c r="DA123" s="1020"/>
      <c r="DB123" s="1020"/>
      <c r="DC123" s="1020"/>
      <c r="DD123" s="1020"/>
      <c r="DE123" s="1020"/>
      <c r="DF123" s="1021"/>
      <c r="DG123" s="958">
        <v>508735</v>
      </c>
      <c r="DH123" s="959"/>
      <c r="DI123" s="959"/>
      <c r="DJ123" s="959"/>
      <c r="DK123" s="960"/>
      <c r="DL123" s="961">
        <v>444749</v>
      </c>
      <c r="DM123" s="959"/>
      <c r="DN123" s="959"/>
      <c r="DO123" s="959"/>
      <c r="DP123" s="960"/>
      <c r="DQ123" s="961">
        <v>382076</v>
      </c>
      <c r="DR123" s="959"/>
      <c r="DS123" s="959"/>
      <c r="DT123" s="959"/>
      <c r="DU123" s="960"/>
      <c r="DV123" s="962">
        <v>0.2</v>
      </c>
      <c r="DW123" s="963"/>
      <c r="DX123" s="963"/>
      <c r="DY123" s="963"/>
      <c r="DZ123" s="964"/>
    </row>
    <row r="124" spans="1:130" s="230" customFormat="1" ht="26.25" customHeight="1" thickBot="1" x14ac:dyDescent="0.2">
      <c r="A124" s="1057"/>
      <c r="B124" s="949"/>
      <c r="C124" s="922" t="s">
        <v>478</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129</v>
      </c>
      <c r="AB124" s="959"/>
      <c r="AC124" s="959"/>
      <c r="AD124" s="959"/>
      <c r="AE124" s="960"/>
      <c r="AF124" s="961" t="s">
        <v>476</v>
      </c>
      <c r="AG124" s="959"/>
      <c r="AH124" s="959"/>
      <c r="AI124" s="959"/>
      <c r="AJ124" s="960"/>
      <c r="AK124" s="961" t="s">
        <v>485</v>
      </c>
      <c r="AL124" s="959"/>
      <c r="AM124" s="959"/>
      <c r="AN124" s="959"/>
      <c r="AO124" s="960"/>
      <c r="AP124" s="962" t="s">
        <v>129</v>
      </c>
      <c r="AQ124" s="963"/>
      <c r="AR124" s="963"/>
      <c r="AS124" s="963"/>
      <c r="AT124" s="964"/>
      <c r="AU124" s="1059" t="s">
        <v>499</v>
      </c>
      <c r="AV124" s="1060"/>
      <c r="AW124" s="1060"/>
      <c r="AX124" s="1060"/>
      <c r="AY124" s="1060"/>
      <c r="AZ124" s="1060"/>
      <c r="BA124" s="1060"/>
      <c r="BB124" s="1060"/>
      <c r="BC124" s="1060"/>
      <c r="BD124" s="1060"/>
      <c r="BE124" s="1060"/>
      <c r="BF124" s="1060"/>
      <c r="BG124" s="1060"/>
      <c r="BH124" s="1060"/>
      <c r="BI124" s="1060"/>
      <c r="BJ124" s="1060"/>
      <c r="BK124" s="1060"/>
      <c r="BL124" s="1060"/>
      <c r="BM124" s="1060"/>
      <c r="BN124" s="1060"/>
      <c r="BO124" s="1060"/>
      <c r="BP124" s="1061"/>
      <c r="BQ124" s="1062" t="s">
        <v>398</v>
      </c>
      <c r="BR124" s="1027"/>
      <c r="BS124" s="1027"/>
      <c r="BT124" s="1027"/>
      <c r="BU124" s="1027"/>
      <c r="BV124" s="1027" t="s">
        <v>477</v>
      </c>
      <c r="BW124" s="1027"/>
      <c r="BX124" s="1027"/>
      <c r="BY124" s="1027"/>
      <c r="BZ124" s="1027"/>
      <c r="CA124" s="1027" t="s">
        <v>477</v>
      </c>
      <c r="CB124" s="1027"/>
      <c r="CC124" s="1027"/>
      <c r="CD124" s="1027"/>
      <c r="CE124" s="1027"/>
      <c r="CF124" s="1028"/>
      <c r="CG124" s="1029"/>
      <c r="CH124" s="1029"/>
      <c r="CI124" s="1029"/>
      <c r="CJ124" s="1030"/>
      <c r="CK124" s="1012"/>
      <c r="CL124" s="1012"/>
      <c r="CM124" s="1012"/>
      <c r="CN124" s="1012"/>
      <c r="CO124" s="1013"/>
      <c r="CP124" s="1019" t="s">
        <v>500</v>
      </c>
      <c r="CQ124" s="1020"/>
      <c r="CR124" s="1020"/>
      <c r="CS124" s="1020"/>
      <c r="CT124" s="1020"/>
      <c r="CU124" s="1020"/>
      <c r="CV124" s="1020"/>
      <c r="CW124" s="1020"/>
      <c r="CX124" s="1020"/>
      <c r="CY124" s="1020"/>
      <c r="CZ124" s="1020"/>
      <c r="DA124" s="1020"/>
      <c r="DB124" s="1020"/>
      <c r="DC124" s="1020"/>
      <c r="DD124" s="1020"/>
      <c r="DE124" s="1020"/>
      <c r="DF124" s="1021"/>
      <c r="DG124" s="1004">
        <v>132784</v>
      </c>
      <c r="DH124" s="986"/>
      <c r="DI124" s="986"/>
      <c r="DJ124" s="986"/>
      <c r="DK124" s="987"/>
      <c r="DL124" s="985">
        <v>90585</v>
      </c>
      <c r="DM124" s="986"/>
      <c r="DN124" s="986"/>
      <c r="DO124" s="986"/>
      <c r="DP124" s="987"/>
      <c r="DQ124" s="985">
        <v>65730</v>
      </c>
      <c r="DR124" s="986"/>
      <c r="DS124" s="986"/>
      <c r="DT124" s="986"/>
      <c r="DU124" s="987"/>
      <c r="DV124" s="988">
        <v>0</v>
      </c>
      <c r="DW124" s="989"/>
      <c r="DX124" s="989"/>
      <c r="DY124" s="989"/>
      <c r="DZ124" s="990"/>
    </row>
    <row r="125" spans="1:130" s="230" customFormat="1" ht="26.25" customHeight="1" x14ac:dyDescent="0.15">
      <c r="A125" s="1057"/>
      <c r="B125" s="949"/>
      <c r="C125" s="922" t="s">
        <v>483</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129</v>
      </c>
      <c r="AB125" s="959"/>
      <c r="AC125" s="959"/>
      <c r="AD125" s="959"/>
      <c r="AE125" s="960"/>
      <c r="AF125" s="961" t="s">
        <v>398</v>
      </c>
      <c r="AG125" s="959"/>
      <c r="AH125" s="959"/>
      <c r="AI125" s="959"/>
      <c r="AJ125" s="960"/>
      <c r="AK125" s="961" t="s">
        <v>398</v>
      </c>
      <c r="AL125" s="959"/>
      <c r="AM125" s="959"/>
      <c r="AN125" s="959"/>
      <c r="AO125" s="960"/>
      <c r="AP125" s="962" t="s">
        <v>129</v>
      </c>
      <c r="AQ125" s="963"/>
      <c r="AR125" s="963"/>
      <c r="AS125" s="963"/>
      <c r="AT125" s="964"/>
      <c r="AU125" s="252"/>
      <c r="AV125" s="253"/>
      <c r="AW125" s="253"/>
      <c r="AX125" s="253"/>
      <c r="AY125" s="253"/>
      <c r="AZ125" s="253"/>
      <c r="BA125" s="253"/>
      <c r="BB125" s="253"/>
      <c r="BC125" s="253"/>
      <c r="BD125" s="253"/>
      <c r="BE125" s="253"/>
      <c r="BF125" s="253"/>
      <c r="BG125" s="253"/>
      <c r="BH125" s="253"/>
      <c r="BI125" s="253"/>
      <c r="BJ125" s="253"/>
      <c r="BK125" s="253"/>
      <c r="BL125" s="253"/>
      <c r="BM125" s="253"/>
      <c r="BN125" s="253"/>
      <c r="BO125" s="253"/>
      <c r="BP125" s="253"/>
      <c r="BQ125" s="232"/>
      <c r="BR125" s="232"/>
      <c r="BS125" s="232"/>
      <c r="BT125" s="232"/>
      <c r="BU125" s="232"/>
      <c r="BV125" s="232"/>
      <c r="BW125" s="232"/>
      <c r="BX125" s="232"/>
      <c r="BY125" s="232"/>
      <c r="BZ125" s="232"/>
      <c r="CA125" s="232"/>
      <c r="CB125" s="232"/>
      <c r="CC125" s="232"/>
      <c r="CD125" s="232"/>
      <c r="CE125" s="232"/>
      <c r="CF125" s="232"/>
      <c r="CG125" s="232"/>
      <c r="CH125" s="232"/>
      <c r="CI125" s="232"/>
      <c r="CJ125" s="254"/>
      <c r="CK125" s="1022" t="s">
        <v>501</v>
      </c>
      <c r="CL125" s="1007"/>
      <c r="CM125" s="1007"/>
      <c r="CN125" s="1007"/>
      <c r="CO125" s="1008"/>
      <c r="CP125" s="929" t="s">
        <v>502</v>
      </c>
      <c r="CQ125" s="897"/>
      <c r="CR125" s="897"/>
      <c r="CS125" s="897"/>
      <c r="CT125" s="897"/>
      <c r="CU125" s="897"/>
      <c r="CV125" s="897"/>
      <c r="CW125" s="897"/>
      <c r="CX125" s="897"/>
      <c r="CY125" s="897"/>
      <c r="CZ125" s="897"/>
      <c r="DA125" s="897"/>
      <c r="DB125" s="897"/>
      <c r="DC125" s="897"/>
      <c r="DD125" s="897"/>
      <c r="DE125" s="897"/>
      <c r="DF125" s="898"/>
      <c r="DG125" s="930" t="s">
        <v>477</v>
      </c>
      <c r="DH125" s="931"/>
      <c r="DI125" s="931"/>
      <c r="DJ125" s="931"/>
      <c r="DK125" s="931"/>
      <c r="DL125" s="931" t="s">
        <v>485</v>
      </c>
      <c r="DM125" s="931"/>
      <c r="DN125" s="931"/>
      <c r="DO125" s="931"/>
      <c r="DP125" s="931"/>
      <c r="DQ125" s="931" t="s">
        <v>129</v>
      </c>
      <c r="DR125" s="931"/>
      <c r="DS125" s="931"/>
      <c r="DT125" s="931"/>
      <c r="DU125" s="931"/>
      <c r="DV125" s="932" t="s">
        <v>129</v>
      </c>
      <c r="DW125" s="932"/>
      <c r="DX125" s="932"/>
      <c r="DY125" s="932"/>
      <c r="DZ125" s="933"/>
    </row>
    <row r="126" spans="1:130" s="230" customFormat="1" ht="26.25" customHeight="1" thickBot="1" x14ac:dyDescent="0.2">
      <c r="A126" s="1057"/>
      <c r="B126" s="949"/>
      <c r="C126" s="922" t="s">
        <v>487</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v>1308194</v>
      </c>
      <c r="AB126" s="959"/>
      <c r="AC126" s="959"/>
      <c r="AD126" s="959"/>
      <c r="AE126" s="960"/>
      <c r="AF126" s="961">
        <v>1374940</v>
      </c>
      <c r="AG126" s="959"/>
      <c r="AH126" s="959"/>
      <c r="AI126" s="959"/>
      <c r="AJ126" s="960"/>
      <c r="AK126" s="961">
        <v>2127336</v>
      </c>
      <c r="AL126" s="959"/>
      <c r="AM126" s="959"/>
      <c r="AN126" s="959"/>
      <c r="AO126" s="960"/>
      <c r="AP126" s="962">
        <v>1.1000000000000001</v>
      </c>
      <c r="AQ126" s="963"/>
      <c r="AR126" s="963"/>
      <c r="AS126" s="963"/>
      <c r="AT126" s="964"/>
      <c r="AU126" s="232"/>
      <c r="AV126" s="232"/>
      <c r="AW126" s="232"/>
      <c r="AX126" s="232"/>
      <c r="AY126" s="232"/>
      <c r="AZ126" s="232"/>
      <c r="BA126" s="232"/>
      <c r="BB126" s="232"/>
      <c r="BC126" s="232"/>
      <c r="BD126" s="232"/>
      <c r="BE126" s="232"/>
      <c r="BF126" s="232"/>
      <c r="BG126" s="232"/>
      <c r="BH126" s="232"/>
      <c r="BI126" s="232"/>
      <c r="BJ126" s="232"/>
      <c r="BK126" s="232"/>
      <c r="BL126" s="232"/>
      <c r="BM126" s="232"/>
      <c r="BN126" s="232"/>
      <c r="BO126" s="232"/>
      <c r="BP126" s="232"/>
      <c r="BQ126" s="232"/>
      <c r="BR126" s="232"/>
      <c r="BS126" s="232"/>
      <c r="BT126" s="232"/>
      <c r="BU126" s="232"/>
      <c r="BV126" s="232"/>
      <c r="BW126" s="232"/>
      <c r="BX126" s="232"/>
      <c r="BY126" s="232"/>
      <c r="BZ126" s="232"/>
      <c r="CA126" s="232"/>
      <c r="CB126" s="232"/>
      <c r="CC126" s="232"/>
      <c r="CD126" s="255"/>
      <c r="CE126" s="255"/>
      <c r="CF126" s="255"/>
      <c r="CG126" s="232"/>
      <c r="CH126" s="232"/>
      <c r="CI126" s="232"/>
      <c r="CJ126" s="254"/>
      <c r="CK126" s="1023"/>
      <c r="CL126" s="1010"/>
      <c r="CM126" s="1010"/>
      <c r="CN126" s="1010"/>
      <c r="CO126" s="1011"/>
      <c r="CP126" s="922" t="s">
        <v>503</v>
      </c>
      <c r="CQ126" s="923"/>
      <c r="CR126" s="923"/>
      <c r="CS126" s="923"/>
      <c r="CT126" s="923"/>
      <c r="CU126" s="923"/>
      <c r="CV126" s="923"/>
      <c r="CW126" s="923"/>
      <c r="CX126" s="923"/>
      <c r="CY126" s="923"/>
      <c r="CZ126" s="923"/>
      <c r="DA126" s="923"/>
      <c r="DB126" s="923"/>
      <c r="DC126" s="923"/>
      <c r="DD126" s="923"/>
      <c r="DE126" s="923"/>
      <c r="DF126" s="924"/>
      <c r="DG126" s="925" t="s">
        <v>398</v>
      </c>
      <c r="DH126" s="926"/>
      <c r="DI126" s="926"/>
      <c r="DJ126" s="926"/>
      <c r="DK126" s="926"/>
      <c r="DL126" s="926" t="s">
        <v>477</v>
      </c>
      <c r="DM126" s="926"/>
      <c r="DN126" s="926"/>
      <c r="DO126" s="926"/>
      <c r="DP126" s="926"/>
      <c r="DQ126" s="926" t="s">
        <v>482</v>
      </c>
      <c r="DR126" s="926"/>
      <c r="DS126" s="926"/>
      <c r="DT126" s="926"/>
      <c r="DU126" s="926"/>
      <c r="DV126" s="927" t="s">
        <v>129</v>
      </c>
      <c r="DW126" s="927"/>
      <c r="DX126" s="927"/>
      <c r="DY126" s="927"/>
      <c r="DZ126" s="928"/>
    </row>
    <row r="127" spans="1:130" s="230" customFormat="1" ht="26.25" customHeight="1" x14ac:dyDescent="0.15">
      <c r="A127" s="1058"/>
      <c r="B127" s="951"/>
      <c r="C127" s="973" t="s">
        <v>504</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v>25096</v>
      </c>
      <c r="AB127" s="959"/>
      <c r="AC127" s="959"/>
      <c r="AD127" s="959"/>
      <c r="AE127" s="960"/>
      <c r="AF127" s="961">
        <v>24458</v>
      </c>
      <c r="AG127" s="959"/>
      <c r="AH127" s="959"/>
      <c r="AI127" s="959"/>
      <c r="AJ127" s="960"/>
      <c r="AK127" s="961">
        <v>19026</v>
      </c>
      <c r="AL127" s="959"/>
      <c r="AM127" s="959"/>
      <c r="AN127" s="959"/>
      <c r="AO127" s="960"/>
      <c r="AP127" s="962">
        <v>0</v>
      </c>
      <c r="AQ127" s="963"/>
      <c r="AR127" s="963"/>
      <c r="AS127" s="963"/>
      <c r="AT127" s="964"/>
      <c r="AU127" s="232"/>
      <c r="AV127" s="232"/>
      <c r="AW127" s="232"/>
      <c r="AX127" s="1031" t="s">
        <v>505</v>
      </c>
      <c r="AY127" s="1032"/>
      <c r="AZ127" s="1032"/>
      <c r="BA127" s="1032"/>
      <c r="BB127" s="1032"/>
      <c r="BC127" s="1032"/>
      <c r="BD127" s="1032"/>
      <c r="BE127" s="1033"/>
      <c r="BF127" s="1034" t="s">
        <v>506</v>
      </c>
      <c r="BG127" s="1032"/>
      <c r="BH127" s="1032"/>
      <c r="BI127" s="1032"/>
      <c r="BJ127" s="1032"/>
      <c r="BK127" s="1032"/>
      <c r="BL127" s="1033"/>
      <c r="BM127" s="1034" t="s">
        <v>507</v>
      </c>
      <c r="BN127" s="1032"/>
      <c r="BO127" s="1032"/>
      <c r="BP127" s="1032"/>
      <c r="BQ127" s="1032"/>
      <c r="BR127" s="1032"/>
      <c r="BS127" s="1033"/>
      <c r="BT127" s="1034" t="s">
        <v>508</v>
      </c>
      <c r="BU127" s="1032"/>
      <c r="BV127" s="1032"/>
      <c r="BW127" s="1032"/>
      <c r="BX127" s="1032"/>
      <c r="BY127" s="1032"/>
      <c r="BZ127" s="1055"/>
      <c r="CA127" s="232"/>
      <c r="CB127" s="232"/>
      <c r="CC127" s="232"/>
      <c r="CD127" s="255"/>
      <c r="CE127" s="255"/>
      <c r="CF127" s="255"/>
      <c r="CG127" s="232"/>
      <c r="CH127" s="232"/>
      <c r="CI127" s="232"/>
      <c r="CJ127" s="254"/>
      <c r="CK127" s="1023"/>
      <c r="CL127" s="1010"/>
      <c r="CM127" s="1010"/>
      <c r="CN127" s="1010"/>
      <c r="CO127" s="1011"/>
      <c r="CP127" s="922" t="s">
        <v>509</v>
      </c>
      <c r="CQ127" s="923"/>
      <c r="CR127" s="923"/>
      <c r="CS127" s="923"/>
      <c r="CT127" s="923"/>
      <c r="CU127" s="923"/>
      <c r="CV127" s="923"/>
      <c r="CW127" s="923"/>
      <c r="CX127" s="923"/>
      <c r="CY127" s="923"/>
      <c r="CZ127" s="923"/>
      <c r="DA127" s="923"/>
      <c r="DB127" s="923"/>
      <c r="DC127" s="923"/>
      <c r="DD127" s="923"/>
      <c r="DE127" s="923"/>
      <c r="DF127" s="924"/>
      <c r="DG127" s="925" t="s">
        <v>398</v>
      </c>
      <c r="DH127" s="926"/>
      <c r="DI127" s="926"/>
      <c r="DJ127" s="926"/>
      <c r="DK127" s="926"/>
      <c r="DL127" s="926" t="s">
        <v>510</v>
      </c>
      <c r="DM127" s="926"/>
      <c r="DN127" s="926"/>
      <c r="DO127" s="926"/>
      <c r="DP127" s="926"/>
      <c r="DQ127" s="926" t="s">
        <v>398</v>
      </c>
      <c r="DR127" s="926"/>
      <c r="DS127" s="926"/>
      <c r="DT127" s="926"/>
      <c r="DU127" s="926"/>
      <c r="DV127" s="927" t="s">
        <v>510</v>
      </c>
      <c r="DW127" s="927"/>
      <c r="DX127" s="927"/>
      <c r="DY127" s="927"/>
      <c r="DZ127" s="928"/>
    </row>
    <row r="128" spans="1:130" s="230" customFormat="1" ht="26.25" customHeight="1" thickBot="1" x14ac:dyDescent="0.2">
      <c r="A128" s="1041" t="s">
        <v>511</v>
      </c>
      <c r="B128" s="1042"/>
      <c r="C128" s="1042"/>
      <c r="D128" s="1042"/>
      <c r="E128" s="1042"/>
      <c r="F128" s="1042"/>
      <c r="G128" s="1042"/>
      <c r="H128" s="1042"/>
      <c r="I128" s="1042"/>
      <c r="J128" s="1042"/>
      <c r="K128" s="1042"/>
      <c r="L128" s="1042"/>
      <c r="M128" s="1042"/>
      <c r="N128" s="1042"/>
      <c r="O128" s="1042"/>
      <c r="P128" s="1042"/>
      <c r="Q128" s="1042"/>
      <c r="R128" s="1042"/>
      <c r="S128" s="1042"/>
      <c r="T128" s="1042"/>
      <c r="U128" s="1042"/>
      <c r="V128" s="1042"/>
      <c r="W128" s="1043" t="s">
        <v>512</v>
      </c>
      <c r="X128" s="1043"/>
      <c r="Y128" s="1043"/>
      <c r="Z128" s="1044"/>
      <c r="AA128" s="1045">
        <v>5989901</v>
      </c>
      <c r="AB128" s="1046"/>
      <c r="AC128" s="1046"/>
      <c r="AD128" s="1046"/>
      <c r="AE128" s="1047"/>
      <c r="AF128" s="1048">
        <v>5580213</v>
      </c>
      <c r="AG128" s="1046"/>
      <c r="AH128" s="1046"/>
      <c r="AI128" s="1046"/>
      <c r="AJ128" s="1047"/>
      <c r="AK128" s="1048">
        <v>5237390</v>
      </c>
      <c r="AL128" s="1046"/>
      <c r="AM128" s="1046"/>
      <c r="AN128" s="1046"/>
      <c r="AO128" s="1047"/>
      <c r="AP128" s="1049"/>
      <c r="AQ128" s="1050"/>
      <c r="AR128" s="1050"/>
      <c r="AS128" s="1050"/>
      <c r="AT128" s="1051"/>
      <c r="AU128" s="232"/>
      <c r="AV128" s="232"/>
      <c r="AW128" s="232"/>
      <c r="AX128" s="896" t="s">
        <v>513</v>
      </c>
      <c r="AY128" s="897"/>
      <c r="AZ128" s="897"/>
      <c r="BA128" s="897"/>
      <c r="BB128" s="897"/>
      <c r="BC128" s="897"/>
      <c r="BD128" s="897"/>
      <c r="BE128" s="898"/>
      <c r="BF128" s="1052" t="s">
        <v>398</v>
      </c>
      <c r="BG128" s="1053"/>
      <c r="BH128" s="1053"/>
      <c r="BI128" s="1053"/>
      <c r="BJ128" s="1053"/>
      <c r="BK128" s="1053"/>
      <c r="BL128" s="1054"/>
      <c r="BM128" s="1052">
        <v>11.25</v>
      </c>
      <c r="BN128" s="1053"/>
      <c r="BO128" s="1053"/>
      <c r="BP128" s="1053"/>
      <c r="BQ128" s="1053"/>
      <c r="BR128" s="1053"/>
      <c r="BS128" s="1054"/>
      <c r="BT128" s="1052">
        <v>20</v>
      </c>
      <c r="BU128" s="1053"/>
      <c r="BV128" s="1053"/>
      <c r="BW128" s="1053"/>
      <c r="BX128" s="1053"/>
      <c r="BY128" s="1053"/>
      <c r="BZ128" s="1076"/>
      <c r="CA128" s="255"/>
      <c r="CB128" s="255"/>
      <c r="CC128" s="255"/>
      <c r="CD128" s="255"/>
      <c r="CE128" s="255"/>
      <c r="CF128" s="255"/>
      <c r="CG128" s="232"/>
      <c r="CH128" s="232"/>
      <c r="CI128" s="232"/>
      <c r="CJ128" s="254"/>
      <c r="CK128" s="1024"/>
      <c r="CL128" s="1025"/>
      <c r="CM128" s="1025"/>
      <c r="CN128" s="1025"/>
      <c r="CO128" s="1026"/>
      <c r="CP128" s="1035" t="s">
        <v>514</v>
      </c>
      <c r="CQ128" s="726"/>
      <c r="CR128" s="726"/>
      <c r="CS128" s="726"/>
      <c r="CT128" s="726"/>
      <c r="CU128" s="726"/>
      <c r="CV128" s="726"/>
      <c r="CW128" s="726"/>
      <c r="CX128" s="726"/>
      <c r="CY128" s="726"/>
      <c r="CZ128" s="726"/>
      <c r="DA128" s="726"/>
      <c r="DB128" s="726"/>
      <c r="DC128" s="726"/>
      <c r="DD128" s="726"/>
      <c r="DE128" s="726"/>
      <c r="DF128" s="1036"/>
      <c r="DG128" s="1037" t="s">
        <v>129</v>
      </c>
      <c r="DH128" s="1038"/>
      <c r="DI128" s="1038"/>
      <c r="DJ128" s="1038"/>
      <c r="DK128" s="1038"/>
      <c r="DL128" s="1038" t="s">
        <v>129</v>
      </c>
      <c r="DM128" s="1038"/>
      <c r="DN128" s="1038"/>
      <c r="DO128" s="1038"/>
      <c r="DP128" s="1038"/>
      <c r="DQ128" s="1038" t="s">
        <v>480</v>
      </c>
      <c r="DR128" s="1038"/>
      <c r="DS128" s="1038"/>
      <c r="DT128" s="1038"/>
      <c r="DU128" s="1038"/>
      <c r="DV128" s="1039" t="s">
        <v>398</v>
      </c>
      <c r="DW128" s="1039"/>
      <c r="DX128" s="1039"/>
      <c r="DY128" s="1039"/>
      <c r="DZ128" s="1040"/>
    </row>
    <row r="129" spans="1:131" s="230" customFormat="1" ht="26.25" customHeight="1" x14ac:dyDescent="0.15">
      <c r="A129" s="934" t="s">
        <v>108</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515</v>
      </c>
      <c r="X129" s="1071"/>
      <c r="Y129" s="1071"/>
      <c r="Z129" s="1072"/>
      <c r="AA129" s="958">
        <v>216033868</v>
      </c>
      <c r="AB129" s="959"/>
      <c r="AC129" s="959"/>
      <c r="AD129" s="959"/>
      <c r="AE129" s="960"/>
      <c r="AF129" s="961">
        <v>227707392</v>
      </c>
      <c r="AG129" s="959"/>
      <c r="AH129" s="959"/>
      <c r="AI129" s="959"/>
      <c r="AJ129" s="960"/>
      <c r="AK129" s="961">
        <v>218550571</v>
      </c>
      <c r="AL129" s="959"/>
      <c r="AM129" s="959"/>
      <c r="AN129" s="959"/>
      <c r="AO129" s="960"/>
      <c r="AP129" s="1073"/>
      <c r="AQ129" s="1074"/>
      <c r="AR129" s="1074"/>
      <c r="AS129" s="1074"/>
      <c r="AT129" s="1075"/>
      <c r="AU129" s="233"/>
      <c r="AV129" s="233"/>
      <c r="AW129" s="233"/>
      <c r="AX129" s="1065" t="s">
        <v>516</v>
      </c>
      <c r="AY129" s="923"/>
      <c r="AZ129" s="923"/>
      <c r="BA129" s="923"/>
      <c r="BB129" s="923"/>
      <c r="BC129" s="923"/>
      <c r="BD129" s="923"/>
      <c r="BE129" s="924"/>
      <c r="BF129" s="1066" t="s">
        <v>482</v>
      </c>
      <c r="BG129" s="1067"/>
      <c r="BH129" s="1067"/>
      <c r="BI129" s="1067"/>
      <c r="BJ129" s="1067"/>
      <c r="BK129" s="1067"/>
      <c r="BL129" s="1068"/>
      <c r="BM129" s="1066">
        <v>16.25</v>
      </c>
      <c r="BN129" s="1067"/>
      <c r="BO129" s="1067"/>
      <c r="BP129" s="1067"/>
      <c r="BQ129" s="1067"/>
      <c r="BR129" s="1067"/>
      <c r="BS129" s="1068"/>
      <c r="BT129" s="1066">
        <v>30</v>
      </c>
      <c r="BU129" s="1067"/>
      <c r="BV129" s="1067"/>
      <c r="BW129" s="1067"/>
      <c r="BX129" s="1067"/>
      <c r="BY129" s="1067"/>
      <c r="BZ129" s="1069"/>
      <c r="CA129" s="256"/>
      <c r="CB129" s="256"/>
      <c r="CC129" s="256"/>
      <c r="CD129" s="256"/>
      <c r="CE129" s="256"/>
      <c r="CF129" s="256"/>
      <c r="CG129" s="256"/>
      <c r="CH129" s="256"/>
      <c r="CI129" s="256"/>
      <c r="CJ129" s="256"/>
      <c r="CK129" s="256"/>
      <c r="CL129" s="256"/>
      <c r="CM129" s="256"/>
      <c r="CN129" s="256"/>
      <c r="CO129" s="256"/>
      <c r="CP129" s="256"/>
      <c r="CQ129" s="256"/>
      <c r="CR129" s="256"/>
      <c r="CS129" s="256"/>
      <c r="CT129" s="256"/>
      <c r="CU129" s="256"/>
      <c r="CV129" s="256"/>
      <c r="CW129" s="256"/>
      <c r="CX129" s="256"/>
      <c r="CY129" s="256"/>
      <c r="CZ129" s="256"/>
      <c r="DA129" s="256"/>
      <c r="DB129" s="256"/>
      <c r="DC129" s="256"/>
      <c r="DD129" s="256"/>
      <c r="DE129" s="256"/>
      <c r="DF129" s="256"/>
      <c r="DG129" s="256"/>
      <c r="DH129" s="256"/>
      <c r="DI129" s="256"/>
      <c r="DJ129" s="256"/>
      <c r="DK129" s="256"/>
      <c r="DL129" s="256"/>
      <c r="DM129" s="256"/>
      <c r="DN129" s="256"/>
      <c r="DO129" s="256"/>
      <c r="DP129" s="233"/>
      <c r="DQ129" s="233"/>
      <c r="DR129" s="233"/>
      <c r="DS129" s="233"/>
      <c r="DT129" s="233"/>
      <c r="DU129" s="233"/>
      <c r="DV129" s="233"/>
      <c r="DW129" s="233"/>
      <c r="DX129" s="233"/>
      <c r="DY129" s="233"/>
      <c r="DZ129" s="233"/>
    </row>
    <row r="130" spans="1:131" s="230" customFormat="1" ht="26.25" customHeight="1" x14ac:dyDescent="0.15">
      <c r="A130" s="934" t="s">
        <v>517</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518</v>
      </c>
      <c r="X130" s="1071"/>
      <c r="Y130" s="1071"/>
      <c r="Z130" s="1072"/>
      <c r="AA130" s="958">
        <v>24851566</v>
      </c>
      <c r="AB130" s="959"/>
      <c r="AC130" s="959"/>
      <c r="AD130" s="959"/>
      <c r="AE130" s="960"/>
      <c r="AF130" s="961">
        <v>25424430</v>
      </c>
      <c r="AG130" s="959"/>
      <c r="AH130" s="959"/>
      <c r="AI130" s="959"/>
      <c r="AJ130" s="960"/>
      <c r="AK130" s="961">
        <v>24632484</v>
      </c>
      <c r="AL130" s="959"/>
      <c r="AM130" s="959"/>
      <c r="AN130" s="959"/>
      <c r="AO130" s="960"/>
      <c r="AP130" s="1073"/>
      <c r="AQ130" s="1074"/>
      <c r="AR130" s="1074"/>
      <c r="AS130" s="1074"/>
      <c r="AT130" s="1075"/>
      <c r="AU130" s="233"/>
      <c r="AV130" s="233"/>
      <c r="AW130" s="233"/>
      <c r="AX130" s="1065" t="s">
        <v>519</v>
      </c>
      <c r="AY130" s="923"/>
      <c r="AZ130" s="923"/>
      <c r="BA130" s="923"/>
      <c r="BB130" s="923"/>
      <c r="BC130" s="923"/>
      <c r="BD130" s="923"/>
      <c r="BE130" s="924"/>
      <c r="BF130" s="1101">
        <v>4.4000000000000004</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56"/>
      <c r="CB130" s="256"/>
      <c r="CC130" s="256"/>
      <c r="CD130" s="256"/>
      <c r="CE130" s="256"/>
      <c r="CF130" s="256"/>
      <c r="CG130" s="256"/>
      <c r="CH130" s="256"/>
      <c r="CI130" s="256"/>
      <c r="CJ130" s="256"/>
      <c r="CK130" s="256"/>
      <c r="CL130" s="256"/>
      <c r="CM130" s="256"/>
      <c r="CN130" s="256"/>
      <c r="CO130" s="256"/>
      <c r="CP130" s="256"/>
      <c r="CQ130" s="256"/>
      <c r="CR130" s="256"/>
      <c r="CS130" s="256"/>
      <c r="CT130" s="256"/>
      <c r="CU130" s="256"/>
      <c r="CV130" s="256"/>
      <c r="CW130" s="256"/>
      <c r="CX130" s="256"/>
      <c r="CY130" s="256"/>
      <c r="CZ130" s="256"/>
      <c r="DA130" s="256"/>
      <c r="DB130" s="256"/>
      <c r="DC130" s="256"/>
      <c r="DD130" s="256"/>
      <c r="DE130" s="256"/>
      <c r="DF130" s="256"/>
      <c r="DG130" s="256"/>
      <c r="DH130" s="256"/>
      <c r="DI130" s="256"/>
      <c r="DJ130" s="256"/>
      <c r="DK130" s="256"/>
      <c r="DL130" s="256"/>
      <c r="DM130" s="256"/>
      <c r="DN130" s="256"/>
      <c r="DO130" s="256"/>
      <c r="DP130" s="233"/>
      <c r="DQ130" s="233"/>
      <c r="DR130" s="233"/>
      <c r="DS130" s="233"/>
      <c r="DT130" s="233"/>
      <c r="DU130" s="233"/>
      <c r="DV130" s="233"/>
      <c r="DW130" s="233"/>
      <c r="DX130" s="233"/>
      <c r="DY130" s="233"/>
      <c r="DZ130" s="233"/>
    </row>
    <row r="131" spans="1:131" s="230" customFormat="1" ht="26.25" customHeight="1" thickBot="1" x14ac:dyDescent="0.2">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520</v>
      </c>
      <c r="X131" s="1108"/>
      <c r="Y131" s="1108"/>
      <c r="Z131" s="1109"/>
      <c r="AA131" s="1004">
        <v>191182302</v>
      </c>
      <c r="AB131" s="986"/>
      <c r="AC131" s="986"/>
      <c r="AD131" s="986"/>
      <c r="AE131" s="987"/>
      <c r="AF131" s="985">
        <v>202282962</v>
      </c>
      <c r="AG131" s="986"/>
      <c r="AH131" s="986"/>
      <c r="AI131" s="986"/>
      <c r="AJ131" s="987"/>
      <c r="AK131" s="985">
        <v>193918087</v>
      </c>
      <c r="AL131" s="986"/>
      <c r="AM131" s="986"/>
      <c r="AN131" s="986"/>
      <c r="AO131" s="987"/>
      <c r="AP131" s="1110"/>
      <c r="AQ131" s="1111"/>
      <c r="AR131" s="1111"/>
      <c r="AS131" s="1111"/>
      <c r="AT131" s="1112"/>
      <c r="AU131" s="233"/>
      <c r="AV131" s="233"/>
      <c r="AW131" s="233"/>
      <c r="AX131" s="1083" t="s">
        <v>521</v>
      </c>
      <c r="AY131" s="726"/>
      <c r="AZ131" s="726"/>
      <c r="BA131" s="726"/>
      <c r="BB131" s="726"/>
      <c r="BC131" s="726"/>
      <c r="BD131" s="726"/>
      <c r="BE131" s="1036"/>
      <c r="BF131" s="1084" t="s">
        <v>485</v>
      </c>
      <c r="BG131" s="1085"/>
      <c r="BH131" s="1085"/>
      <c r="BI131" s="1085"/>
      <c r="BJ131" s="1085"/>
      <c r="BK131" s="1085"/>
      <c r="BL131" s="1086"/>
      <c r="BM131" s="1084">
        <v>400</v>
      </c>
      <c r="BN131" s="1085"/>
      <c r="BO131" s="1085"/>
      <c r="BP131" s="1085"/>
      <c r="BQ131" s="1085"/>
      <c r="BR131" s="1085"/>
      <c r="BS131" s="1086"/>
      <c r="BT131" s="1087"/>
      <c r="BU131" s="1088"/>
      <c r="BV131" s="1088"/>
      <c r="BW131" s="1088"/>
      <c r="BX131" s="1088"/>
      <c r="BY131" s="1088"/>
      <c r="BZ131" s="1089"/>
      <c r="CA131" s="256"/>
      <c r="CB131" s="256"/>
      <c r="CC131" s="256"/>
      <c r="CD131" s="256"/>
      <c r="CE131" s="256"/>
      <c r="CF131" s="256"/>
      <c r="CG131" s="256"/>
      <c r="CH131" s="256"/>
      <c r="CI131" s="256"/>
      <c r="CJ131" s="256"/>
      <c r="CK131" s="256"/>
      <c r="CL131" s="256"/>
      <c r="CM131" s="256"/>
      <c r="CN131" s="256"/>
      <c r="CO131" s="256"/>
      <c r="CP131" s="256"/>
      <c r="CQ131" s="256"/>
      <c r="CR131" s="256"/>
      <c r="CS131" s="256"/>
      <c r="CT131" s="256"/>
      <c r="CU131" s="256"/>
      <c r="CV131" s="256"/>
      <c r="CW131" s="256"/>
      <c r="CX131" s="256"/>
      <c r="CY131" s="256"/>
      <c r="CZ131" s="256"/>
      <c r="DA131" s="256"/>
      <c r="DB131" s="256"/>
      <c r="DC131" s="256"/>
      <c r="DD131" s="256"/>
      <c r="DE131" s="256"/>
      <c r="DF131" s="256"/>
      <c r="DG131" s="256"/>
      <c r="DH131" s="256"/>
      <c r="DI131" s="256"/>
      <c r="DJ131" s="256"/>
      <c r="DK131" s="256"/>
      <c r="DL131" s="256"/>
      <c r="DM131" s="256"/>
      <c r="DN131" s="256"/>
      <c r="DO131" s="256"/>
      <c r="DP131" s="233"/>
      <c r="DQ131" s="233"/>
      <c r="DR131" s="233"/>
      <c r="DS131" s="233"/>
      <c r="DT131" s="233"/>
      <c r="DU131" s="233"/>
      <c r="DV131" s="233"/>
      <c r="DW131" s="233"/>
      <c r="DX131" s="233"/>
      <c r="DY131" s="233"/>
      <c r="DZ131" s="233"/>
    </row>
    <row r="132" spans="1:131" s="230" customFormat="1" ht="26.25" customHeight="1" x14ac:dyDescent="0.15">
      <c r="A132" s="1090" t="s">
        <v>522</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523</v>
      </c>
      <c r="W132" s="1094"/>
      <c r="X132" s="1094"/>
      <c r="Y132" s="1094"/>
      <c r="Z132" s="1095"/>
      <c r="AA132" s="1096">
        <v>4.9671423040000002</v>
      </c>
      <c r="AB132" s="1097"/>
      <c r="AC132" s="1097"/>
      <c r="AD132" s="1097"/>
      <c r="AE132" s="1098"/>
      <c r="AF132" s="1099">
        <v>4.3945826520000004</v>
      </c>
      <c r="AG132" s="1097"/>
      <c r="AH132" s="1097"/>
      <c r="AI132" s="1097"/>
      <c r="AJ132" s="1098"/>
      <c r="AK132" s="1099">
        <v>4.0575910799999999</v>
      </c>
      <c r="AL132" s="1097"/>
      <c r="AM132" s="1097"/>
      <c r="AN132" s="1097"/>
      <c r="AO132" s="1098"/>
      <c r="AP132" s="1001"/>
      <c r="AQ132" s="1002"/>
      <c r="AR132" s="1002"/>
      <c r="AS132" s="1002"/>
      <c r="AT132" s="1100"/>
      <c r="AU132" s="257"/>
      <c r="AV132" s="233"/>
      <c r="AW132" s="233"/>
      <c r="AX132" s="233"/>
      <c r="AY132" s="233"/>
      <c r="AZ132" s="233"/>
      <c r="BA132" s="233"/>
      <c r="BB132" s="233"/>
      <c r="BC132" s="233"/>
      <c r="BD132" s="233"/>
      <c r="BE132" s="233"/>
      <c r="BF132" s="233"/>
      <c r="BG132" s="233"/>
      <c r="BH132" s="233"/>
      <c r="BI132" s="233"/>
      <c r="BJ132" s="233"/>
      <c r="BK132" s="233"/>
      <c r="BL132" s="233"/>
      <c r="BM132" s="233"/>
      <c r="BN132" s="233"/>
      <c r="BO132" s="233"/>
      <c r="BP132" s="233"/>
      <c r="BQ132" s="233"/>
      <c r="BR132" s="233"/>
      <c r="BS132" s="234"/>
      <c r="BT132" s="233"/>
      <c r="BU132" s="233"/>
      <c r="BV132" s="233"/>
      <c r="BW132" s="233"/>
      <c r="BX132" s="233"/>
      <c r="BY132" s="233"/>
      <c r="BZ132" s="233"/>
      <c r="CA132" s="256"/>
      <c r="CB132" s="256"/>
      <c r="CC132" s="256"/>
      <c r="CD132" s="256"/>
      <c r="CE132" s="256"/>
      <c r="CF132" s="256"/>
      <c r="CG132" s="256"/>
      <c r="CH132" s="256"/>
      <c r="CI132" s="256"/>
      <c r="CJ132" s="256"/>
      <c r="CK132" s="256"/>
      <c r="CL132" s="256"/>
      <c r="CM132" s="256"/>
      <c r="CN132" s="256"/>
      <c r="CO132" s="256"/>
      <c r="CP132" s="256"/>
      <c r="CQ132" s="256"/>
      <c r="CR132" s="256"/>
      <c r="CS132" s="256"/>
      <c r="CT132" s="256"/>
      <c r="CU132" s="256"/>
      <c r="CV132" s="256"/>
      <c r="CW132" s="256"/>
      <c r="CX132" s="256"/>
      <c r="CY132" s="256"/>
      <c r="CZ132" s="256"/>
      <c r="DA132" s="256"/>
      <c r="DB132" s="256"/>
      <c r="DC132" s="256"/>
      <c r="DD132" s="256"/>
      <c r="DE132" s="256"/>
      <c r="DF132" s="256"/>
      <c r="DG132" s="256"/>
      <c r="DH132" s="256"/>
      <c r="DI132" s="256"/>
      <c r="DJ132" s="256"/>
      <c r="DK132" s="256"/>
      <c r="DL132" s="256"/>
      <c r="DM132" s="256"/>
      <c r="DN132" s="256"/>
      <c r="DO132" s="256"/>
      <c r="DP132" s="233"/>
      <c r="DQ132" s="233"/>
      <c r="DR132" s="233"/>
      <c r="DS132" s="233"/>
      <c r="DT132" s="233"/>
      <c r="DU132" s="233"/>
      <c r="DV132" s="233"/>
      <c r="DW132" s="233"/>
      <c r="DX132" s="233"/>
      <c r="DY132" s="233"/>
      <c r="DZ132" s="233"/>
    </row>
    <row r="133" spans="1:131" s="230" customFormat="1" ht="26.25" customHeight="1" thickBot="1" x14ac:dyDescent="0.2">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524</v>
      </c>
      <c r="W133" s="1077"/>
      <c r="X133" s="1077"/>
      <c r="Y133" s="1077"/>
      <c r="Z133" s="1078"/>
      <c r="AA133" s="1079">
        <v>5.0999999999999996</v>
      </c>
      <c r="AB133" s="1080"/>
      <c r="AC133" s="1080"/>
      <c r="AD133" s="1080"/>
      <c r="AE133" s="1081"/>
      <c r="AF133" s="1079">
        <v>4.8</v>
      </c>
      <c r="AG133" s="1080"/>
      <c r="AH133" s="1080"/>
      <c r="AI133" s="1080"/>
      <c r="AJ133" s="1081"/>
      <c r="AK133" s="1079">
        <v>4.4000000000000004</v>
      </c>
      <c r="AL133" s="1080"/>
      <c r="AM133" s="1080"/>
      <c r="AN133" s="1080"/>
      <c r="AO133" s="1081"/>
      <c r="AP133" s="1028"/>
      <c r="AQ133" s="1029"/>
      <c r="AR133" s="1029"/>
      <c r="AS133" s="1029"/>
      <c r="AT133" s="1082"/>
      <c r="AU133" s="233"/>
      <c r="AV133" s="233"/>
      <c r="AW133" s="233"/>
      <c r="AX133" s="233"/>
      <c r="AY133" s="233"/>
      <c r="AZ133" s="233"/>
      <c r="BA133" s="233"/>
      <c r="BB133" s="233"/>
      <c r="BC133" s="233"/>
      <c r="BD133" s="233"/>
      <c r="BE133" s="233"/>
      <c r="BF133" s="233"/>
      <c r="BG133" s="233"/>
      <c r="BH133" s="233"/>
      <c r="BI133" s="233"/>
      <c r="BJ133" s="233"/>
      <c r="BK133" s="233"/>
      <c r="BL133" s="233"/>
      <c r="BM133" s="233"/>
      <c r="BN133" s="256"/>
      <c r="BO133" s="256"/>
      <c r="BP133" s="256"/>
      <c r="BQ133" s="256"/>
      <c r="BR133" s="256"/>
      <c r="BS133" s="256"/>
      <c r="BT133" s="256"/>
      <c r="BU133" s="256"/>
      <c r="BV133" s="256"/>
      <c r="BW133" s="256"/>
      <c r="BX133" s="256"/>
      <c r="BY133" s="256"/>
      <c r="BZ133" s="256"/>
      <c r="CA133" s="256"/>
      <c r="CB133" s="256"/>
      <c r="CC133" s="256"/>
      <c r="CD133" s="256"/>
      <c r="CE133" s="256"/>
      <c r="CF133" s="256"/>
      <c r="CG133" s="256"/>
      <c r="CH133" s="256"/>
      <c r="CI133" s="256"/>
      <c r="CJ133" s="256"/>
      <c r="CK133" s="256"/>
      <c r="CL133" s="256"/>
      <c r="CM133" s="256"/>
      <c r="CN133" s="256"/>
      <c r="CO133" s="256"/>
      <c r="CP133" s="256"/>
      <c r="CQ133" s="256"/>
      <c r="CR133" s="256"/>
      <c r="CS133" s="256"/>
      <c r="CT133" s="256"/>
      <c r="CU133" s="256"/>
      <c r="CV133" s="256"/>
      <c r="CW133" s="256"/>
      <c r="CX133" s="256"/>
      <c r="CY133" s="256"/>
      <c r="CZ133" s="256"/>
      <c r="DA133" s="256"/>
      <c r="DB133" s="256"/>
      <c r="DC133" s="256"/>
      <c r="DD133" s="256"/>
      <c r="DE133" s="256"/>
      <c r="DF133" s="256"/>
      <c r="DG133" s="256"/>
      <c r="DH133" s="256"/>
      <c r="DI133" s="256"/>
      <c r="DJ133" s="256"/>
      <c r="DK133" s="256"/>
      <c r="DL133" s="256"/>
      <c r="DM133" s="256"/>
      <c r="DN133" s="256"/>
      <c r="DO133" s="256"/>
      <c r="DP133" s="233"/>
      <c r="DQ133" s="233"/>
      <c r="DR133" s="233"/>
      <c r="DS133" s="233"/>
      <c r="DT133" s="233"/>
      <c r="DU133" s="233"/>
      <c r="DV133" s="233"/>
      <c r="DW133" s="233"/>
      <c r="DX133" s="233"/>
      <c r="DY133" s="233"/>
      <c r="DZ133" s="233"/>
    </row>
    <row r="134" spans="1:131" ht="11.25" customHeight="1" x14ac:dyDescent="0.15">
      <c r="A134" s="258"/>
      <c r="B134" s="258"/>
      <c r="C134" s="258"/>
      <c r="D134" s="258"/>
      <c r="E134" s="258"/>
      <c r="F134" s="258"/>
      <c r="G134" s="258"/>
      <c r="H134" s="258"/>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L134" s="258"/>
      <c r="AM134" s="258"/>
      <c r="AN134" s="258"/>
      <c r="AO134" s="258"/>
      <c r="AP134" s="258"/>
      <c r="AQ134" s="258"/>
      <c r="AR134" s="258"/>
      <c r="AS134" s="258"/>
      <c r="AT134" s="258"/>
      <c r="AU134" s="233"/>
      <c r="AV134" s="233"/>
      <c r="AW134" s="233"/>
      <c r="AX134" s="233"/>
      <c r="AY134" s="233"/>
      <c r="AZ134" s="233"/>
      <c r="BA134" s="233"/>
      <c r="BB134" s="233"/>
      <c r="BC134" s="233"/>
      <c r="BD134" s="233"/>
      <c r="BE134" s="233"/>
      <c r="BF134" s="233"/>
      <c r="BG134" s="233"/>
      <c r="BH134" s="233"/>
      <c r="BI134" s="233"/>
      <c r="BJ134" s="233"/>
      <c r="BK134" s="233"/>
      <c r="BL134" s="233"/>
      <c r="BM134" s="233"/>
      <c r="BN134" s="256"/>
      <c r="BO134" s="256"/>
      <c r="BP134" s="256"/>
      <c r="BQ134" s="256"/>
      <c r="BR134" s="256"/>
      <c r="BS134" s="256"/>
      <c r="BT134" s="256"/>
      <c r="BU134" s="256"/>
      <c r="BV134" s="256"/>
      <c r="BW134" s="256"/>
      <c r="BX134" s="256"/>
      <c r="BY134" s="256"/>
      <c r="BZ134" s="256"/>
      <c r="CA134" s="256"/>
      <c r="CB134" s="256"/>
      <c r="CC134" s="256"/>
      <c r="CD134" s="256"/>
      <c r="CE134" s="256"/>
      <c r="CF134" s="256"/>
      <c r="CG134" s="256"/>
      <c r="CH134" s="256"/>
      <c r="CI134" s="256"/>
      <c r="CJ134" s="256"/>
      <c r="CK134" s="256"/>
      <c r="CL134" s="256"/>
      <c r="CM134" s="256"/>
      <c r="CN134" s="256"/>
      <c r="CO134" s="256"/>
      <c r="CP134" s="256"/>
      <c r="CQ134" s="256"/>
      <c r="CR134" s="256"/>
      <c r="CS134" s="256"/>
      <c r="CT134" s="256"/>
      <c r="CU134" s="256"/>
      <c r="CV134" s="256"/>
      <c r="CW134" s="256"/>
      <c r="CX134" s="256"/>
      <c r="CY134" s="256"/>
      <c r="CZ134" s="256"/>
      <c r="DA134" s="256"/>
      <c r="DB134" s="256"/>
      <c r="DC134" s="256"/>
      <c r="DD134" s="256"/>
      <c r="DE134" s="256"/>
      <c r="DF134" s="256"/>
      <c r="DG134" s="256"/>
      <c r="DH134" s="256"/>
      <c r="DI134" s="256"/>
      <c r="DJ134" s="256"/>
      <c r="DK134" s="256"/>
      <c r="DL134" s="256"/>
      <c r="DM134" s="256"/>
      <c r="DN134" s="256"/>
      <c r="DO134" s="256"/>
      <c r="DP134" s="233"/>
      <c r="DQ134" s="233"/>
      <c r="DR134" s="233"/>
      <c r="DS134" s="233"/>
      <c r="DT134" s="233"/>
      <c r="DU134" s="233"/>
      <c r="DV134" s="233"/>
      <c r="DW134" s="233"/>
      <c r="DX134" s="233"/>
      <c r="DY134" s="233"/>
      <c r="DZ134" s="233"/>
      <c r="EA134" s="230"/>
    </row>
    <row r="135" spans="1:131" ht="14.25" hidden="1" x14ac:dyDescent="0.15">
      <c r="AU135" s="258"/>
      <c r="AV135" s="258"/>
      <c r="AW135" s="258"/>
      <c r="AX135" s="258"/>
      <c r="AY135" s="258"/>
      <c r="AZ135" s="258"/>
      <c r="BA135" s="258"/>
      <c r="BB135" s="258"/>
      <c r="BC135" s="258"/>
      <c r="BD135" s="258"/>
      <c r="BE135" s="258"/>
      <c r="BF135" s="258"/>
      <c r="BG135" s="258"/>
      <c r="BH135" s="258"/>
      <c r="BI135" s="258"/>
      <c r="BJ135" s="258"/>
      <c r="BK135" s="258"/>
      <c r="BL135" s="258"/>
      <c r="BM135" s="258"/>
      <c r="BN135" s="258"/>
      <c r="BO135" s="258"/>
      <c r="BP135" s="258"/>
      <c r="BQ135" s="258"/>
      <c r="BR135" s="258"/>
      <c r="BS135" s="258"/>
      <c r="BT135" s="258"/>
      <c r="BU135" s="258"/>
      <c r="BV135" s="258"/>
      <c r="BW135" s="258"/>
      <c r="BX135" s="258"/>
      <c r="BY135" s="258"/>
      <c r="BZ135" s="258"/>
      <c r="CA135" s="258"/>
      <c r="CB135" s="258"/>
      <c r="CC135" s="258"/>
      <c r="CD135" s="258"/>
      <c r="CE135" s="258"/>
      <c r="CF135" s="258"/>
      <c r="CG135" s="258"/>
      <c r="CH135" s="258"/>
      <c r="CI135" s="258"/>
      <c r="CJ135" s="258"/>
      <c r="CK135" s="258"/>
      <c r="CL135" s="258"/>
      <c r="CM135" s="258"/>
      <c r="CN135" s="258"/>
      <c r="CO135" s="258"/>
      <c r="CP135" s="258"/>
      <c r="CQ135" s="258"/>
      <c r="CR135" s="258"/>
      <c r="CS135" s="258"/>
      <c r="CT135" s="258"/>
      <c r="CU135" s="258"/>
      <c r="CV135" s="258"/>
      <c r="CW135" s="258"/>
      <c r="CX135" s="258"/>
      <c r="CY135" s="258"/>
      <c r="CZ135" s="258"/>
      <c r="DA135" s="258"/>
      <c r="DB135" s="258"/>
      <c r="DC135" s="258"/>
      <c r="DD135" s="258"/>
      <c r="DE135" s="258"/>
      <c r="DF135" s="258"/>
      <c r="DG135" s="258"/>
      <c r="DH135" s="258"/>
      <c r="DI135" s="258"/>
      <c r="DJ135" s="258"/>
      <c r="DK135" s="258"/>
      <c r="DL135" s="258"/>
      <c r="DM135" s="258"/>
      <c r="DN135" s="258"/>
      <c r="DO135" s="258"/>
      <c r="DP135" s="258"/>
      <c r="DQ135" s="258"/>
      <c r="DR135" s="258"/>
      <c r="DS135" s="258"/>
      <c r="DT135" s="258"/>
      <c r="DU135" s="258"/>
      <c r="DV135" s="258"/>
      <c r="DW135" s="258"/>
      <c r="DX135" s="258"/>
      <c r="DY135" s="258"/>
      <c r="DZ135" s="258"/>
    </row>
  </sheetData>
  <sheetProtection algorithmName="SHA-512" hashValue="/YP3tW8V7RPFenPhYtIEO7077qE9DSlmQnX8ZOK05id1lvdoo5SDzxpSAOJcv1NM2JlkmbWh+noofMQc64gM9A==" saltValue="O+mIoV6W5KpOuVwjhpzIf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9" scale="27"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topLeftCell="AJ61" zoomScaleNormal="85" zoomScaleSheetLayoutView="100" workbookViewId="0">
      <selection activeCell="DH75" sqref="DH75"/>
    </sheetView>
  </sheetViews>
  <sheetFormatPr defaultColWidth="0" defaultRowHeight="13.5" customHeight="1" zeroHeight="1" x14ac:dyDescent="0.15"/>
  <cols>
    <col min="1" max="120" width="2.75" style="260" customWidth="1"/>
    <col min="121" max="121" width="0" style="259" hidden="1" customWidth="1"/>
    <col min="122" max="16384" width="9" style="259" hidden="1"/>
  </cols>
  <sheetData>
    <row r="1" spans="1:120" x14ac:dyDescent="0.15">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59"/>
    </row>
    <row r="17" spans="119:120" x14ac:dyDescent="0.15">
      <c r="DP17" s="259"/>
    </row>
    <row r="18" spans="119:120" x14ac:dyDescent="0.15"/>
    <row r="19" spans="119:120" x14ac:dyDescent="0.15"/>
    <row r="20" spans="119:120" x14ac:dyDescent="0.15">
      <c r="DO20" s="259"/>
      <c r="DP20" s="259"/>
    </row>
    <row r="21" spans="119:120" x14ac:dyDescent="0.15">
      <c r="DP21" s="259"/>
    </row>
    <row r="22" spans="119:120" x14ac:dyDescent="0.15"/>
    <row r="23" spans="119:120" x14ac:dyDescent="0.15">
      <c r="DO23" s="259"/>
      <c r="DP23" s="259"/>
    </row>
    <row r="24" spans="119:120" x14ac:dyDescent="0.15">
      <c r="DP24" s="259"/>
    </row>
    <row r="25" spans="119:120" x14ac:dyDescent="0.15">
      <c r="DP25" s="259"/>
    </row>
    <row r="26" spans="119:120" x14ac:dyDescent="0.15">
      <c r="DO26" s="259"/>
      <c r="DP26" s="259"/>
    </row>
    <row r="27" spans="119:120" x14ac:dyDescent="0.15"/>
    <row r="28" spans="119:120" x14ac:dyDescent="0.15">
      <c r="DO28" s="259"/>
      <c r="DP28" s="259"/>
    </row>
    <row r="29" spans="119:120" x14ac:dyDescent="0.15">
      <c r="DP29" s="259"/>
    </row>
    <row r="30" spans="119:120" x14ac:dyDescent="0.15"/>
    <row r="31" spans="119:120" x14ac:dyDescent="0.15">
      <c r="DO31" s="259"/>
      <c r="DP31" s="259"/>
    </row>
    <row r="32" spans="119:120" x14ac:dyDescent="0.15"/>
    <row r="33" spans="98:120" x14ac:dyDescent="0.15">
      <c r="DO33" s="259"/>
      <c r="DP33" s="259"/>
    </row>
    <row r="34" spans="98:120" x14ac:dyDescent="0.15">
      <c r="DM34" s="259"/>
    </row>
    <row r="35" spans="98:120" x14ac:dyDescent="0.15">
      <c r="CT35" s="259"/>
      <c r="CU35" s="259"/>
      <c r="CV35" s="259"/>
      <c r="CY35" s="259"/>
      <c r="CZ35" s="259"/>
      <c r="DA35" s="259"/>
      <c r="DD35" s="259"/>
      <c r="DE35" s="259"/>
      <c r="DF35" s="259"/>
      <c r="DI35" s="259"/>
      <c r="DJ35" s="259"/>
      <c r="DK35" s="259"/>
      <c r="DM35" s="259"/>
      <c r="DN35" s="259"/>
      <c r="DO35" s="259"/>
      <c r="DP35" s="259"/>
    </row>
    <row r="36" spans="98:120" x14ac:dyDescent="0.15"/>
    <row r="37" spans="98:120" x14ac:dyDescent="0.15">
      <c r="CW37" s="259"/>
      <c r="DB37" s="259"/>
      <c r="DG37" s="259"/>
      <c r="DL37" s="259"/>
      <c r="DP37" s="259"/>
    </row>
    <row r="38" spans="98:120" x14ac:dyDescent="0.15">
      <c r="CT38" s="259"/>
      <c r="CU38" s="259"/>
      <c r="CV38" s="259"/>
      <c r="CW38" s="259"/>
      <c r="CY38" s="259"/>
      <c r="CZ38" s="259"/>
      <c r="DA38" s="259"/>
      <c r="DB38" s="259"/>
      <c r="DD38" s="259"/>
      <c r="DE38" s="259"/>
      <c r="DF38" s="259"/>
      <c r="DG38" s="259"/>
      <c r="DI38" s="259"/>
      <c r="DJ38" s="259"/>
      <c r="DK38" s="259"/>
      <c r="DL38" s="259"/>
      <c r="DN38" s="259"/>
      <c r="DO38" s="259"/>
      <c r="DP38" s="259"/>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59"/>
      <c r="DO49" s="259"/>
      <c r="DP49" s="259"/>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59"/>
      <c r="CS63" s="259"/>
      <c r="CX63" s="259"/>
      <c r="DC63" s="259"/>
      <c r="DH63" s="259"/>
    </row>
    <row r="64" spans="22:120" x14ac:dyDescent="0.15">
      <c r="V64" s="259"/>
    </row>
    <row r="65" spans="15:120" x14ac:dyDescent="0.15">
      <c r="X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59"/>
      <c r="BD65" s="259"/>
      <c r="BE65" s="259"/>
      <c r="BF65" s="259"/>
      <c r="BG65" s="259"/>
      <c r="BH65" s="259"/>
      <c r="BI65" s="259"/>
      <c r="BJ65" s="259"/>
      <c r="BK65" s="259"/>
      <c r="BL65" s="259"/>
      <c r="BM65" s="259"/>
      <c r="BN65" s="259"/>
      <c r="BO65" s="259"/>
      <c r="BP65" s="259"/>
      <c r="BQ65" s="259"/>
      <c r="BR65" s="259"/>
      <c r="BS65" s="259"/>
      <c r="BT65" s="259"/>
      <c r="BU65" s="259"/>
      <c r="BV65" s="259"/>
      <c r="BW65" s="259"/>
      <c r="BX65" s="259"/>
      <c r="BY65" s="259"/>
      <c r="BZ65" s="259"/>
      <c r="CA65" s="259"/>
      <c r="CB65" s="259"/>
      <c r="CC65" s="259"/>
      <c r="CD65" s="259"/>
      <c r="CE65" s="259"/>
      <c r="CF65" s="259"/>
      <c r="CG65" s="259"/>
      <c r="CH65" s="259"/>
      <c r="CI65" s="259"/>
      <c r="CJ65" s="259"/>
      <c r="CK65" s="259"/>
      <c r="CL65" s="259"/>
      <c r="CM65" s="259"/>
      <c r="CN65" s="259"/>
      <c r="CO65" s="259"/>
      <c r="CP65" s="259"/>
      <c r="CQ65" s="259"/>
      <c r="CR65" s="259"/>
      <c r="CU65" s="259"/>
      <c r="CZ65" s="259"/>
      <c r="DE65" s="259"/>
      <c r="DJ65" s="259"/>
    </row>
    <row r="66" spans="15:120" x14ac:dyDescent="0.15">
      <c r="Q66" s="259"/>
      <c r="S66" s="259"/>
      <c r="U66" s="259"/>
      <c r="DM66" s="259"/>
    </row>
    <row r="67" spans="15:120" x14ac:dyDescent="0.15">
      <c r="O67" s="259"/>
      <c r="P67" s="259"/>
      <c r="R67" s="259"/>
      <c r="T67" s="259"/>
      <c r="Y67" s="259"/>
      <c r="CT67" s="259"/>
      <c r="CV67" s="259"/>
      <c r="CW67" s="259"/>
      <c r="CY67" s="259"/>
      <c r="DA67" s="259"/>
      <c r="DB67" s="259"/>
      <c r="DD67" s="259"/>
      <c r="DF67" s="259"/>
      <c r="DG67" s="259"/>
      <c r="DI67" s="259"/>
      <c r="DK67" s="259"/>
      <c r="DL67" s="259"/>
      <c r="DN67" s="259"/>
      <c r="DO67" s="259"/>
      <c r="DP67" s="259"/>
    </row>
    <row r="68" spans="15:120" x14ac:dyDescent="0.15"/>
    <row r="69" spans="15:120" x14ac:dyDescent="0.15"/>
    <row r="70" spans="15:120" x14ac:dyDescent="0.15"/>
    <row r="71" spans="15:120" x14ac:dyDescent="0.15"/>
    <row r="72" spans="15:120" x14ac:dyDescent="0.15">
      <c r="DP72" s="259"/>
    </row>
    <row r="73" spans="15:120" x14ac:dyDescent="0.15">
      <c r="DP73" s="259"/>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59"/>
      <c r="CX96" s="259"/>
      <c r="DC96" s="259"/>
      <c r="DH96" s="259"/>
    </row>
    <row r="97" spans="24:120" x14ac:dyDescent="0.15">
      <c r="CS97" s="259"/>
      <c r="CX97" s="259"/>
      <c r="DC97" s="259"/>
      <c r="DH97" s="259"/>
      <c r="DP97" s="260" t="s">
        <v>525</v>
      </c>
    </row>
    <row r="98" spans="24:120" hidden="1" x14ac:dyDescent="0.15">
      <c r="CS98" s="259"/>
      <c r="CX98" s="259"/>
      <c r="DC98" s="259"/>
      <c r="DH98" s="259"/>
    </row>
    <row r="99" spans="24:120" hidden="1" x14ac:dyDescent="0.15">
      <c r="CS99" s="259"/>
      <c r="CX99" s="259"/>
      <c r="DC99" s="259"/>
      <c r="DH99" s="259"/>
    </row>
    <row r="101" spans="24:120" ht="12" hidden="1" customHeight="1" x14ac:dyDescent="0.15">
      <c r="X101" s="259"/>
      <c r="Y101" s="259"/>
      <c r="Z101" s="259"/>
      <c r="AA101" s="259"/>
      <c r="AB101" s="259"/>
      <c r="AC101" s="259"/>
      <c r="AD101" s="259"/>
      <c r="AE101" s="259"/>
      <c r="AF101" s="259"/>
      <c r="AG101" s="259"/>
      <c r="AH101" s="259"/>
      <c r="AI101" s="259"/>
      <c r="AJ101" s="259"/>
      <c r="AK101" s="259"/>
      <c r="AL101" s="259"/>
      <c r="AM101" s="259"/>
      <c r="AN101" s="259"/>
      <c r="AO101" s="259"/>
      <c r="AP101" s="259"/>
      <c r="AQ101" s="259"/>
      <c r="AR101" s="259"/>
      <c r="AS101" s="259"/>
      <c r="AT101" s="259"/>
      <c r="AU101" s="259"/>
      <c r="AV101" s="259"/>
      <c r="AW101" s="259"/>
      <c r="AX101" s="259"/>
      <c r="AY101" s="259"/>
      <c r="AZ101" s="259"/>
      <c r="BA101" s="259"/>
      <c r="BB101" s="259"/>
      <c r="BC101" s="259"/>
      <c r="BD101" s="259"/>
      <c r="BE101" s="259"/>
      <c r="BF101" s="259"/>
      <c r="BG101" s="259"/>
      <c r="BH101" s="259"/>
      <c r="BI101" s="259"/>
      <c r="BJ101" s="259"/>
      <c r="BK101" s="259"/>
      <c r="BL101" s="259"/>
      <c r="BM101" s="259"/>
      <c r="BN101" s="259"/>
      <c r="BO101" s="259"/>
      <c r="BP101" s="259"/>
      <c r="BQ101" s="259"/>
      <c r="BR101" s="259"/>
      <c r="BS101" s="259"/>
      <c r="BT101" s="259"/>
      <c r="BU101" s="259"/>
      <c r="BV101" s="259"/>
      <c r="BW101" s="259"/>
      <c r="BX101" s="259"/>
      <c r="BY101" s="259"/>
      <c r="BZ101" s="259"/>
      <c r="CA101" s="259"/>
      <c r="CB101" s="259"/>
      <c r="CC101" s="259"/>
      <c r="CD101" s="259"/>
      <c r="CE101" s="259"/>
      <c r="CF101" s="259"/>
      <c r="CG101" s="259"/>
      <c r="CH101" s="259"/>
      <c r="CI101" s="259"/>
      <c r="CJ101" s="259"/>
      <c r="CK101" s="259"/>
      <c r="CL101" s="259"/>
      <c r="CM101" s="259"/>
      <c r="CN101" s="259"/>
      <c r="CO101" s="259"/>
      <c r="CP101" s="259"/>
      <c r="CQ101" s="259"/>
      <c r="CR101" s="259"/>
      <c r="CU101" s="259"/>
      <c r="CZ101" s="259"/>
      <c r="DE101" s="259"/>
      <c r="DJ101" s="259"/>
    </row>
    <row r="102" spans="24:120" ht="1.5" hidden="1" customHeight="1" x14ac:dyDescent="0.15">
      <c r="CU102" s="259"/>
      <c r="CZ102" s="259"/>
      <c r="DE102" s="259"/>
      <c r="DJ102" s="259"/>
      <c r="DM102" s="259"/>
    </row>
    <row r="103" spans="24:120" hidden="1" x14ac:dyDescent="0.15">
      <c r="CT103" s="259"/>
      <c r="CV103" s="259"/>
      <c r="CW103" s="259"/>
      <c r="CY103" s="259"/>
      <c r="DA103" s="259"/>
      <c r="DB103" s="259"/>
      <c r="DD103" s="259"/>
      <c r="DF103" s="259"/>
      <c r="DG103" s="259"/>
      <c r="DI103" s="259"/>
      <c r="DK103" s="259"/>
      <c r="DL103" s="259"/>
      <c r="DM103" s="259"/>
      <c r="DN103" s="259"/>
      <c r="DO103" s="259"/>
      <c r="DP103" s="259"/>
    </row>
    <row r="104" spans="24:120" hidden="1" x14ac:dyDescent="0.15">
      <c r="CV104" s="259"/>
      <c r="CW104" s="259"/>
      <c r="DA104" s="259"/>
      <c r="DB104" s="259"/>
      <c r="DF104" s="259"/>
      <c r="DG104" s="259"/>
      <c r="DK104" s="259"/>
      <c r="DL104" s="259"/>
      <c r="DN104" s="259"/>
      <c r="DO104" s="259"/>
      <c r="DP104" s="259"/>
    </row>
    <row r="105" spans="24:120" ht="12.75" hidden="1" customHeight="1" x14ac:dyDescent="0.15"/>
  </sheetData>
  <sheetProtection algorithmName="SHA-512" hashValue="5dHo/OOxuwEM3xqtuttkzPUWAOkFSF6qEGJAJ+5Fsk3ex5K0kIINp7VHb/mlJ/2pFaXiuL0+KhVZ1VYvpE29Rg==" saltValue="3s4JipyTJy9mYwUFqYOO3A=="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topLeftCell="A10" zoomScaleNormal="100" zoomScaleSheetLayoutView="55" workbookViewId="0"/>
  </sheetViews>
  <sheetFormatPr defaultColWidth="0" defaultRowHeight="13.5" customHeight="1" zeroHeight="1" x14ac:dyDescent="0.15"/>
  <cols>
    <col min="1" max="116" width="2.625" style="260" customWidth="1"/>
    <col min="117" max="16384" width="9" style="259" hidden="1"/>
  </cols>
  <sheetData>
    <row r="1" spans="2:116" x14ac:dyDescent="0.15">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row>
    <row r="2" spans="2:116" x14ac:dyDescent="0.15"/>
    <row r="3" spans="2:116" x14ac:dyDescent="0.15"/>
    <row r="4" spans="2:116" x14ac:dyDescent="0.15">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59"/>
      <c r="CB4" s="259"/>
      <c r="CC4" s="259"/>
      <c r="CD4" s="259"/>
      <c r="CE4" s="259"/>
      <c r="CF4" s="259"/>
      <c r="CG4" s="259"/>
      <c r="CH4" s="259"/>
      <c r="CI4" s="259"/>
      <c r="CJ4" s="259"/>
      <c r="CK4" s="259"/>
      <c r="CL4" s="259"/>
      <c r="CM4" s="259"/>
      <c r="CN4" s="259"/>
      <c r="CO4" s="259"/>
      <c r="CP4" s="259"/>
      <c r="CQ4" s="259"/>
      <c r="CR4" s="259"/>
      <c r="CS4" s="259"/>
      <c r="CT4" s="259"/>
      <c r="CU4" s="259"/>
      <c r="CV4" s="259"/>
      <c r="CW4" s="259"/>
      <c r="CX4" s="259"/>
      <c r="CY4" s="259"/>
      <c r="CZ4" s="259"/>
      <c r="DA4" s="259"/>
      <c r="DB4" s="259"/>
      <c r="DC4" s="259"/>
      <c r="DD4" s="259"/>
      <c r="DE4" s="259"/>
      <c r="DF4" s="259"/>
      <c r="DG4" s="259"/>
      <c r="DH4" s="259"/>
      <c r="DI4" s="259"/>
      <c r="DJ4" s="259"/>
      <c r="DK4" s="259"/>
      <c r="DL4" s="259"/>
    </row>
    <row r="5" spans="2:116" x14ac:dyDescent="0.15">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259"/>
      <c r="CC5" s="259"/>
      <c r="CD5" s="259"/>
      <c r="CE5" s="259"/>
      <c r="CF5" s="259"/>
      <c r="CG5" s="259"/>
      <c r="CH5" s="259"/>
      <c r="CI5" s="259"/>
      <c r="CJ5" s="259"/>
      <c r="CK5" s="259"/>
      <c r="CL5" s="259"/>
      <c r="CM5" s="259"/>
      <c r="CN5" s="259"/>
      <c r="CO5" s="259"/>
      <c r="CP5" s="259"/>
      <c r="CQ5" s="259"/>
      <c r="CR5" s="259"/>
      <c r="CS5" s="259"/>
      <c r="CT5" s="259"/>
      <c r="CU5" s="259"/>
      <c r="CV5" s="259"/>
      <c r="CW5" s="259"/>
      <c r="CX5" s="259"/>
      <c r="CY5" s="259"/>
      <c r="CZ5" s="259"/>
      <c r="DA5" s="259"/>
      <c r="DB5" s="259"/>
      <c r="DC5" s="259"/>
      <c r="DD5" s="259"/>
      <c r="DE5" s="259"/>
      <c r="DF5" s="259"/>
      <c r="DG5" s="259"/>
      <c r="DH5" s="259"/>
      <c r="DI5" s="259"/>
      <c r="DJ5" s="259"/>
      <c r="DK5" s="259"/>
      <c r="DL5" s="259"/>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59"/>
      <c r="BZ18" s="259"/>
      <c r="CA18" s="259"/>
      <c r="CB18" s="259"/>
      <c r="CC18" s="259"/>
      <c r="CD18" s="259"/>
      <c r="CE18" s="259"/>
      <c r="CF18" s="259"/>
      <c r="CG18" s="259"/>
      <c r="CH18" s="259"/>
      <c r="CI18" s="259"/>
      <c r="CJ18" s="259"/>
      <c r="CK18" s="259"/>
      <c r="CL18" s="259"/>
      <c r="CM18" s="259"/>
      <c r="CN18" s="259"/>
      <c r="CO18" s="259"/>
      <c r="CP18" s="259"/>
      <c r="CQ18" s="259"/>
      <c r="CR18" s="259"/>
      <c r="CS18" s="259"/>
      <c r="CT18" s="259"/>
      <c r="CU18" s="259"/>
      <c r="CV18" s="259"/>
      <c r="CW18" s="259"/>
      <c r="CX18" s="259"/>
      <c r="CY18" s="259"/>
      <c r="CZ18" s="259"/>
      <c r="DA18" s="259"/>
      <c r="DB18" s="259"/>
      <c r="DC18" s="259"/>
      <c r="DD18" s="259"/>
      <c r="DE18" s="259"/>
      <c r="DF18" s="259"/>
      <c r="DG18" s="259"/>
      <c r="DH18" s="259"/>
      <c r="DI18" s="259"/>
      <c r="DJ18" s="259"/>
      <c r="DK18" s="259"/>
      <c r="DL18" s="259"/>
    </row>
    <row r="19" spans="9:116" x14ac:dyDescent="0.15"/>
    <row r="20" spans="9:116" x14ac:dyDescent="0.15"/>
    <row r="21" spans="9:116" x14ac:dyDescent="0.15">
      <c r="DL21" s="259"/>
    </row>
    <row r="22" spans="9:116" x14ac:dyDescent="0.15">
      <c r="DI22" s="259"/>
      <c r="DJ22" s="259"/>
      <c r="DK22" s="259"/>
      <c r="DL22" s="259"/>
    </row>
    <row r="23" spans="9:116" x14ac:dyDescent="0.15">
      <c r="CY23" s="259"/>
      <c r="CZ23" s="259"/>
      <c r="DA23" s="259"/>
      <c r="DB23" s="259"/>
      <c r="DC23" s="259"/>
      <c r="DD23" s="259"/>
      <c r="DE23" s="259"/>
      <c r="DF23" s="259"/>
      <c r="DG23" s="259"/>
      <c r="DH23" s="259"/>
      <c r="DI23" s="259"/>
      <c r="DJ23" s="259"/>
      <c r="DK23" s="259"/>
      <c r="DL23" s="259"/>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59"/>
      <c r="DA35" s="259"/>
      <c r="DB35" s="259"/>
      <c r="DC35" s="259"/>
      <c r="DD35" s="259"/>
      <c r="DE35" s="259"/>
      <c r="DF35" s="259"/>
      <c r="DG35" s="259"/>
      <c r="DH35" s="259"/>
      <c r="DI35" s="259"/>
      <c r="DJ35" s="259"/>
      <c r="DK35" s="259"/>
      <c r="DL35" s="259"/>
    </row>
    <row r="36" spans="15:116" x14ac:dyDescent="0.15"/>
    <row r="37" spans="15:116" x14ac:dyDescent="0.15">
      <c r="DL37" s="259"/>
    </row>
    <row r="38" spans="15:116" x14ac:dyDescent="0.15">
      <c r="DI38" s="259"/>
      <c r="DJ38" s="259"/>
      <c r="DK38" s="259"/>
      <c r="DL38" s="259"/>
    </row>
    <row r="39" spans="15:116" x14ac:dyDescent="0.15"/>
    <row r="40" spans="15:116" x14ac:dyDescent="0.15"/>
    <row r="41" spans="15:116" x14ac:dyDescent="0.15"/>
    <row r="42" spans="15:116" x14ac:dyDescent="0.15"/>
    <row r="43" spans="15:116" x14ac:dyDescent="0.15">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E43" s="259"/>
      <c r="DF43" s="259"/>
      <c r="DG43" s="259"/>
      <c r="DH43" s="259"/>
      <c r="DI43" s="259"/>
      <c r="DJ43" s="259"/>
      <c r="DK43" s="259"/>
      <c r="DL43" s="259"/>
    </row>
    <row r="44" spans="15:116" x14ac:dyDescent="0.15">
      <c r="DL44" s="259"/>
    </row>
    <row r="45" spans="15:116" x14ac:dyDescent="0.15"/>
    <row r="46" spans="15:116" x14ac:dyDescent="0.15">
      <c r="DA46" s="259"/>
      <c r="DB46" s="259"/>
      <c r="DC46" s="259"/>
      <c r="DD46" s="259"/>
      <c r="DE46" s="259"/>
      <c r="DF46" s="259"/>
      <c r="DG46" s="259"/>
      <c r="DH46" s="259"/>
      <c r="DI46" s="259"/>
      <c r="DJ46" s="259"/>
      <c r="DK46" s="259"/>
      <c r="DL46" s="259"/>
    </row>
    <row r="47" spans="15:116" x14ac:dyDescent="0.15"/>
    <row r="48" spans="15:116" x14ac:dyDescent="0.15"/>
    <row r="49" spans="104:116" x14ac:dyDescent="0.15"/>
    <row r="50" spans="104:116" x14ac:dyDescent="0.15">
      <c r="CZ50" s="259"/>
      <c r="DA50" s="259"/>
      <c r="DB50" s="259"/>
      <c r="DC50" s="259"/>
      <c r="DD50" s="259"/>
      <c r="DE50" s="259"/>
      <c r="DF50" s="259"/>
      <c r="DG50" s="259"/>
      <c r="DH50" s="259"/>
      <c r="DI50" s="259"/>
      <c r="DJ50" s="259"/>
      <c r="DK50" s="259"/>
      <c r="DL50" s="259"/>
    </row>
    <row r="51" spans="104:116" x14ac:dyDescent="0.15"/>
    <row r="52" spans="104:116" x14ac:dyDescent="0.15"/>
    <row r="53" spans="104:116" x14ac:dyDescent="0.15">
      <c r="DL53" s="259"/>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59"/>
      <c r="DD67" s="259"/>
      <c r="DE67" s="259"/>
      <c r="DF67" s="259"/>
      <c r="DG67" s="259"/>
      <c r="DH67" s="259"/>
      <c r="DI67" s="259"/>
      <c r="DJ67" s="259"/>
      <c r="DK67" s="259"/>
      <c r="DL67" s="259"/>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PYCbvW4gFKtvr/USugOUgYl9cdVWQjUBmBlnoZy9eyag0zj1IrQZDBL89VjcjP6aEMNGMqbCxaDIINOy87ZP8Q==" saltValue="nuMv/nVV8VrEP7MAuB5/xw=="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workbookViewId="0"/>
  </sheetViews>
  <sheetFormatPr defaultColWidth="0" defaultRowHeight="13.5" customHeight="1" zeroHeight="1" x14ac:dyDescent="0.15"/>
  <cols>
    <col min="1" max="36" width="2.5" style="261" customWidth="1"/>
    <col min="37" max="44" width="17" style="261" customWidth="1"/>
    <col min="45" max="45" width="6.125" style="268" customWidth="1"/>
    <col min="46" max="46" width="3" style="266" customWidth="1"/>
    <col min="47" max="47" width="19.125" style="261" hidden="1" customWidth="1"/>
    <col min="48" max="52" width="12.625" style="261" hidden="1" customWidth="1"/>
    <col min="53" max="16384" width="8.625" style="261" hidden="1"/>
  </cols>
  <sheetData>
    <row r="1" spans="1:46" x14ac:dyDescent="0.15">
      <c r="AS1" s="262"/>
      <c r="AT1" s="262"/>
    </row>
    <row r="2" spans="1:46" x14ac:dyDescent="0.15">
      <c r="AS2" s="262"/>
      <c r="AT2" s="262"/>
    </row>
    <row r="3" spans="1:46" x14ac:dyDescent="0.15">
      <c r="AS3" s="262"/>
      <c r="AT3" s="262"/>
    </row>
    <row r="4" spans="1:46" x14ac:dyDescent="0.15">
      <c r="AS4" s="262"/>
      <c r="AT4" s="262"/>
    </row>
    <row r="5" spans="1:46" ht="17.25" x14ac:dyDescent="0.15">
      <c r="A5" s="263" t="s">
        <v>526</v>
      </c>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5"/>
    </row>
    <row r="6" spans="1:46" x14ac:dyDescent="0.15">
      <c r="A6" s="266"/>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7" t="s">
        <v>527</v>
      </c>
      <c r="AL6" s="267"/>
      <c r="AM6" s="267"/>
      <c r="AN6" s="267"/>
      <c r="AO6" s="262"/>
      <c r="AP6" s="262"/>
      <c r="AQ6" s="262"/>
      <c r="AR6" s="262"/>
    </row>
    <row r="7" spans="1:46" ht="13.5" customHeight="1" x14ac:dyDescent="0.15">
      <c r="A7" s="266"/>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9"/>
      <c r="AL7" s="270"/>
      <c r="AM7" s="270"/>
      <c r="AN7" s="271"/>
      <c r="AO7" s="1114" t="s">
        <v>528</v>
      </c>
      <c r="AP7" s="272"/>
      <c r="AQ7" s="273" t="s">
        <v>529</v>
      </c>
      <c r="AR7" s="274"/>
    </row>
    <row r="8" spans="1:46" x14ac:dyDescent="0.15">
      <c r="A8" s="266"/>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75"/>
      <c r="AL8" s="276"/>
      <c r="AM8" s="276"/>
      <c r="AN8" s="277"/>
      <c r="AO8" s="1115"/>
      <c r="AP8" s="278" t="s">
        <v>530</v>
      </c>
      <c r="AQ8" s="279" t="s">
        <v>531</v>
      </c>
      <c r="AR8" s="280" t="s">
        <v>532</v>
      </c>
    </row>
    <row r="9" spans="1:46" x14ac:dyDescent="0.15">
      <c r="A9" s="266"/>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1116" t="s">
        <v>533</v>
      </c>
      <c r="AL9" s="1117"/>
      <c r="AM9" s="1117"/>
      <c r="AN9" s="1118"/>
      <c r="AO9" s="281">
        <v>79907742</v>
      </c>
      <c r="AP9" s="281">
        <v>100804</v>
      </c>
      <c r="AQ9" s="282">
        <v>106216</v>
      </c>
      <c r="AR9" s="283">
        <v>-5.0999999999999996</v>
      </c>
    </row>
    <row r="10" spans="1:46" ht="13.5" customHeight="1" x14ac:dyDescent="0.15">
      <c r="A10" s="266"/>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1116" t="s">
        <v>534</v>
      </c>
      <c r="AL10" s="1117"/>
      <c r="AM10" s="1117"/>
      <c r="AN10" s="1118"/>
      <c r="AO10" s="284">
        <v>129112</v>
      </c>
      <c r="AP10" s="284">
        <v>163</v>
      </c>
      <c r="AQ10" s="285">
        <v>93</v>
      </c>
      <c r="AR10" s="286">
        <v>75.3</v>
      </c>
    </row>
    <row r="11" spans="1:46" ht="13.5" customHeight="1" x14ac:dyDescent="0.15">
      <c r="A11" s="266"/>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1116" t="s">
        <v>535</v>
      </c>
      <c r="AL11" s="1117"/>
      <c r="AM11" s="1117"/>
      <c r="AN11" s="1118"/>
      <c r="AO11" s="284">
        <v>194223</v>
      </c>
      <c r="AP11" s="284">
        <v>245</v>
      </c>
      <c r="AQ11" s="285">
        <v>1081</v>
      </c>
      <c r="AR11" s="286">
        <v>-77.3</v>
      </c>
    </row>
    <row r="12" spans="1:46" ht="13.5" customHeight="1" x14ac:dyDescent="0.15">
      <c r="A12" s="266"/>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1116" t="s">
        <v>536</v>
      </c>
      <c r="AL12" s="1117"/>
      <c r="AM12" s="1117"/>
      <c r="AN12" s="1118"/>
      <c r="AO12" s="284" t="s">
        <v>537</v>
      </c>
      <c r="AP12" s="284" t="s">
        <v>537</v>
      </c>
      <c r="AQ12" s="285">
        <v>5</v>
      </c>
      <c r="AR12" s="286" t="s">
        <v>537</v>
      </c>
    </row>
    <row r="13" spans="1:46" ht="13.5" customHeight="1" x14ac:dyDescent="0.15">
      <c r="A13" s="266"/>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1116" t="s">
        <v>538</v>
      </c>
      <c r="AL13" s="1117"/>
      <c r="AM13" s="1117"/>
      <c r="AN13" s="1118"/>
      <c r="AO13" s="284">
        <v>1328296</v>
      </c>
      <c r="AP13" s="284">
        <v>1676</v>
      </c>
      <c r="AQ13" s="285">
        <v>1912</v>
      </c>
      <c r="AR13" s="286">
        <v>-12.3</v>
      </c>
    </row>
    <row r="14" spans="1:46" ht="13.5" customHeight="1" x14ac:dyDescent="0.15">
      <c r="A14" s="266"/>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1116" t="s">
        <v>539</v>
      </c>
      <c r="AL14" s="1117"/>
      <c r="AM14" s="1117"/>
      <c r="AN14" s="1118"/>
      <c r="AO14" s="284">
        <v>1248329</v>
      </c>
      <c r="AP14" s="284">
        <v>1575</v>
      </c>
      <c r="AQ14" s="285">
        <v>1291</v>
      </c>
      <c r="AR14" s="286">
        <v>22</v>
      </c>
    </row>
    <row r="15" spans="1:46" ht="13.5" customHeight="1" x14ac:dyDescent="0.15">
      <c r="A15" s="266"/>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1119" t="s">
        <v>540</v>
      </c>
      <c r="AL15" s="1120"/>
      <c r="AM15" s="1120"/>
      <c r="AN15" s="1121"/>
      <c r="AO15" s="284">
        <v>-5800336</v>
      </c>
      <c r="AP15" s="284">
        <v>-7317</v>
      </c>
      <c r="AQ15" s="285">
        <v>-7284</v>
      </c>
      <c r="AR15" s="286">
        <v>0.5</v>
      </c>
    </row>
    <row r="16" spans="1:46" x14ac:dyDescent="0.15">
      <c r="A16" s="266"/>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1119" t="s">
        <v>187</v>
      </c>
      <c r="AL16" s="1120"/>
      <c r="AM16" s="1120"/>
      <c r="AN16" s="1121"/>
      <c r="AO16" s="284">
        <v>77007366</v>
      </c>
      <c r="AP16" s="284">
        <v>97145</v>
      </c>
      <c r="AQ16" s="285">
        <v>103314</v>
      </c>
      <c r="AR16" s="286">
        <v>-6</v>
      </c>
    </row>
    <row r="17" spans="1:46" x14ac:dyDescent="0.15">
      <c r="A17" s="266"/>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87"/>
    </row>
    <row r="18" spans="1:46" x14ac:dyDescent="0.15">
      <c r="A18" s="266"/>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88"/>
      <c r="AR18" s="288"/>
    </row>
    <row r="19" spans="1:46" x14ac:dyDescent="0.15">
      <c r="A19" s="266"/>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t="s">
        <v>541</v>
      </c>
      <c r="AL19" s="262"/>
      <c r="AM19" s="262"/>
      <c r="AN19" s="262"/>
      <c r="AO19" s="262"/>
      <c r="AP19" s="262"/>
      <c r="AQ19" s="262"/>
      <c r="AR19" s="262"/>
    </row>
    <row r="20" spans="1:46" x14ac:dyDescent="0.15">
      <c r="A20" s="266"/>
      <c r="B20" s="262"/>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89"/>
      <c r="AL20" s="290"/>
      <c r="AM20" s="290"/>
      <c r="AN20" s="291"/>
      <c r="AO20" s="292" t="s">
        <v>542</v>
      </c>
      <c r="AP20" s="293" t="s">
        <v>543</v>
      </c>
      <c r="AQ20" s="294" t="s">
        <v>544</v>
      </c>
      <c r="AR20" s="295"/>
    </row>
    <row r="21" spans="1:46" s="301" customFormat="1" x14ac:dyDescent="0.15">
      <c r="A21" s="296"/>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1122" t="s">
        <v>545</v>
      </c>
      <c r="AL21" s="1123"/>
      <c r="AM21" s="1123"/>
      <c r="AN21" s="1124"/>
      <c r="AO21" s="297">
        <v>10.95</v>
      </c>
      <c r="AP21" s="298">
        <v>11.33</v>
      </c>
      <c r="AQ21" s="299">
        <v>-0.38</v>
      </c>
      <c r="AR21" s="267"/>
      <c r="AS21" s="300"/>
      <c r="AT21" s="296"/>
    </row>
    <row r="22" spans="1:46" s="301" customFormat="1" x14ac:dyDescent="0.15">
      <c r="A22" s="296"/>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1122" t="s">
        <v>546</v>
      </c>
      <c r="AL22" s="1123"/>
      <c r="AM22" s="1123"/>
      <c r="AN22" s="1124"/>
      <c r="AO22" s="302">
        <v>100.1</v>
      </c>
      <c r="AP22" s="303">
        <v>99.7</v>
      </c>
      <c r="AQ22" s="304">
        <v>0.4</v>
      </c>
      <c r="AR22" s="288"/>
      <c r="AS22" s="300"/>
      <c r="AT22" s="296"/>
    </row>
    <row r="23" spans="1:46" s="301" customFormat="1" x14ac:dyDescent="0.15">
      <c r="A23" s="296"/>
      <c r="B23" s="267"/>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88"/>
      <c r="AQ23" s="288"/>
      <c r="AR23" s="288"/>
      <c r="AS23" s="300"/>
      <c r="AT23" s="296"/>
    </row>
    <row r="24" spans="1:46" s="301" customFormat="1" x14ac:dyDescent="0.15">
      <c r="A24" s="296"/>
      <c r="B24" s="267"/>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88"/>
      <c r="AQ24" s="288"/>
      <c r="AR24" s="288"/>
      <c r="AS24" s="300"/>
      <c r="AT24" s="296"/>
    </row>
    <row r="25" spans="1:46" s="301" customFormat="1" x14ac:dyDescent="0.15">
      <c r="A25" s="305"/>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7"/>
      <c r="AQ25" s="307"/>
      <c r="AR25" s="307"/>
      <c r="AS25" s="308"/>
      <c r="AT25" s="296"/>
    </row>
    <row r="26" spans="1:46" s="301" customFormat="1" x14ac:dyDescent="0.15">
      <c r="A26" s="1113" t="s">
        <v>547</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67"/>
    </row>
    <row r="27" spans="1:46" x14ac:dyDescent="0.15">
      <c r="A27" s="309"/>
      <c r="AO27" s="262"/>
      <c r="AP27" s="262"/>
      <c r="AQ27" s="262"/>
      <c r="AR27" s="262"/>
      <c r="AS27" s="262"/>
      <c r="AT27" s="262"/>
    </row>
    <row r="28" spans="1:46" ht="17.25" x14ac:dyDescent="0.15">
      <c r="A28" s="263" t="s">
        <v>548</v>
      </c>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310"/>
    </row>
    <row r="29" spans="1:46" x14ac:dyDescent="0.15">
      <c r="A29" s="266"/>
      <c r="B29" s="262"/>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7" t="s">
        <v>549</v>
      </c>
      <c r="AL29" s="267"/>
      <c r="AM29" s="267"/>
      <c r="AN29" s="267"/>
      <c r="AO29" s="262"/>
      <c r="AP29" s="262"/>
      <c r="AQ29" s="262"/>
      <c r="AR29" s="262"/>
      <c r="AS29" s="311"/>
    </row>
    <row r="30" spans="1:46" ht="13.5" customHeight="1" x14ac:dyDescent="0.15">
      <c r="A30" s="266"/>
      <c r="B30" s="26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9"/>
      <c r="AL30" s="270"/>
      <c r="AM30" s="270"/>
      <c r="AN30" s="271"/>
      <c r="AO30" s="1114" t="s">
        <v>528</v>
      </c>
      <c r="AP30" s="272"/>
      <c r="AQ30" s="273" t="s">
        <v>529</v>
      </c>
      <c r="AR30" s="274"/>
    </row>
    <row r="31" spans="1:46" x14ac:dyDescent="0.15">
      <c r="A31" s="266"/>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75"/>
      <c r="AL31" s="276"/>
      <c r="AM31" s="276"/>
      <c r="AN31" s="277"/>
      <c r="AO31" s="1115"/>
      <c r="AP31" s="278" t="s">
        <v>530</v>
      </c>
      <c r="AQ31" s="279" t="s">
        <v>531</v>
      </c>
      <c r="AR31" s="280" t="s">
        <v>532</v>
      </c>
    </row>
    <row r="32" spans="1:46" ht="27" customHeight="1" x14ac:dyDescent="0.15">
      <c r="A32" s="266"/>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1130" t="s">
        <v>550</v>
      </c>
      <c r="AL32" s="1131"/>
      <c r="AM32" s="1131"/>
      <c r="AN32" s="1132"/>
      <c r="AO32" s="312">
        <v>25816017</v>
      </c>
      <c r="AP32" s="312">
        <v>32567</v>
      </c>
      <c r="AQ32" s="313">
        <v>30951</v>
      </c>
      <c r="AR32" s="314">
        <v>5.2</v>
      </c>
    </row>
    <row r="33" spans="1:46" ht="13.5" customHeight="1" x14ac:dyDescent="0.15">
      <c r="A33" s="266"/>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1130" t="s">
        <v>551</v>
      </c>
      <c r="AL33" s="1131"/>
      <c r="AM33" s="1131"/>
      <c r="AN33" s="1132"/>
      <c r="AO33" s="312" t="s">
        <v>537</v>
      </c>
      <c r="AP33" s="312" t="s">
        <v>537</v>
      </c>
      <c r="AQ33" s="313">
        <v>1792</v>
      </c>
      <c r="AR33" s="314" t="s">
        <v>537</v>
      </c>
    </row>
    <row r="34" spans="1:46" ht="27" customHeight="1" x14ac:dyDescent="0.15">
      <c r="A34" s="266"/>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1130" t="s">
        <v>552</v>
      </c>
      <c r="AL34" s="1131"/>
      <c r="AM34" s="1131"/>
      <c r="AN34" s="1132"/>
      <c r="AO34" s="312">
        <v>4833333</v>
      </c>
      <c r="AP34" s="312">
        <v>6097</v>
      </c>
      <c r="AQ34" s="313">
        <v>21367</v>
      </c>
      <c r="AR34" s="314">
        <v>-71.5</v>
      </c>
    </row>
    <row r="35" spans="1:46" ht="27" customHeight="1" x14ac:dyDescent="0.15">
      <c r="A35" s="266"/>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1130" t="s">
        <v>553</v>
      </c>
      <c r="AL35" s="1131"/>
      <c r="AM35" s="1131"/>
      <c r="AN35" s="1132"/>
      <c r="AO35" s="312">
        <v>4931352</v>
      </c>
      <c r="AP35" s="312">
        <v>6221</v>
      </c>
      <c r="AQ35" s="313">
        <v>9606</v>
      </c>
      <c r="AR35" s="314">
        <v>-35.200000000000003</v>
      </c>
    </row>
    <row r="36" spans="1:46" ht="27" customHeight="1" x14ac:dyDescent="0.15">
      <c r="A36" s="266"/>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1130" t="s">
        <v>554</v>
      </c>
      <c r="AL36" s="1131"/>
      <c r="AM36" s="1131"/>
      <c r="AN36" s="1132"/>
      <c r="AO36" s="312">
        <v>691</v>
      </c>
      <c r="AP36" s="312">
        <v>1</v>
      </c>
      <c r="AQ36" s="313">
        <v>129</v>
      </c>
      <c r="AR36" s="314">
        <v>-99.2</v>
      </c>
    </row>
    <row r="37" spans="1:46" ht="13.5" customHeight="1" x14ac:dyDescent="0.15">
      <c r="A37" s="266"/>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1130" t="s">
        <v>555</v>
      </c>
      <c r="AL37" s="1131"/>
      <c r="AM37" s="1131"/>
      <c r="AN37" s="1132"/>
      <c r="AO37" s="312">
        <v>2156884</v>
      </c>
      <c r="AP37" s="312">
        <v>2721</v>
      </c>
      <c r="AQ37" s="313">
        <v>1458</v>
      </c>
      <c r="AR37" s="314">
        <v>86.6</v>
      </c>
    </row>
    <row r="38" spans="1:46" ht="27" customHeight="1" x14ac:dyDescent="0.15">
      <c r="A38" s="266"/>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1133" t="s">
        <v>556</v>
      </c>
      <c r="AL38" s="1134"/>
      <c r="AM38" s="1134"/>
      <c r="AN38" s="1135"/>
      <c r="AO38" s="315" t="s">
        <v>537</v>
      </c>
      <c r="AP38" s="315" t="s">
        <v>537</v>
      </c>
      <c r="AQ38" s="316">
        <v>0</v>
      </c>
      <c r="AR38" s="304" t="s">
        <v>537</v>
      </c>
      <c r="AS38" s="311"/>
    </row>
    <row r="39" spans="1:46" x14ac:dyDescent="0.15">
      <c r="A39" s="266"/>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1133" t="s">
        <v>557</v>
      </c>
      <c r="AL39" s="1134"/>
      <c r="AM39" s="1134"/>
      <c r="AN39" s="1135"/>
      <c r="AO39" s="312">
        <v>-5237390</v>
      </c>
      <c r="AP39" s="312">
        <v>-6607</v>
      </c>
      <c r="AQ39" s="313">
        <v>-17360</v>
      </c>
      <c r="AR39" s="314">
        <v>-61.9</v>
      </c>
      <c r="AS39" s="311"/>
    </row>
    <row r="40" spans="1:46" ht="27" customHeight="1" x14ac:dyDescent="0.15">
      <c r="A40" s="266"/>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1130" t="s">
        <v>558</v>
      </c>
      <c r="AL40" s="1131"/>
      <c r="AM40" s="1131"/>
      <c r="AN40" s="1132"/>
      <c r="AO40" s="312">
        <v>-24632484</v>
      </c>
      <c r="AP40" s="312">
        <v>-31074</v>
      </c>
      <c r="AQ40" s="313">
        <v>-31639</v>
      </c>
      <c r="AR40" s="314">
        <v>-1.8</v>
      </c>
      <c r="AS40" s="311"/>
    </row>
    <row r="41" spans="1:46" x14ac:dyDescent="0.15">
      <c r="A41" s="266"/>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1136" t="s">
        <v>300</v>
      </c>
      <c r="AL41" s="1137"/>
      <c r="AM41" s="1137"/>
      <c r="AN41" s="1138"/>
      <c r="AO41" s="312">
        <v>7868403</v>
      </c>
      <c r="AP41" s="312">
        <v>9926</v>
      </c>
      <c r="AQ41" s="313">
        <v>16304</v>
      </c>
      <c r="AR41" s="314">
        <v>-39.1</v>
      </c>
      <c r="AS41" s="311"/>
    </row>
    <row r="42" spans="1:46" x14ac:dyDescent="0.15">
      <c r="A42" s="266"/>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317" t="s">
        <v>559</v>
      </c>
      <c r="AL42" s="262"/>
      <c r="AM42" s="262"/>
      <c r="AN42" s="262"/>
      <c r="AO42" s="262"/>
      <c r="AP42" s="262"/>
      <c r="AQ42" s="288"/>
      <c r="AR42" s="288"/>
      <c r="AS42" s="311"/>
    </row>
    <row r="43" spans="1:46" x14ac:dyDescent="0.15">
      <c r="A43" s="26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318"/>
      <c r="AQ43" s="288"/>
      <c r="AR43" s="262"/>
      <c r="AS43" s="311"/>
    </row>
    <row r="44" spans="1:46" x14ac:dyDescent="0.15">
      <c r="A44" s="266"/>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88"/>
      <c r="AR44" s="262"/>
    </row>
    <row r="45" spans="1:46" x14ac:dyDescent="0.15">
      <c r="A45" s="264"/>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319"/>
      <c r="AR45" s="264"/>
      <c r="AS45" s="264"/>
      <c r="AT45" s="262"/>
    </row>
    <row r="46" spans="1:46" x14ac:dyDescent="0.15">
      <c r="A46" s="320"/>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262"/>
    </row>
    <row r="47" spans="1:46" ht="17.25" customHeight="1" x14ac:dyDescent="0.15">
      <c r="A47" s="321" t="s">
        <v>560</v>
      </c>
      <c r="B47" s="262"/>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row>
    <row r="48" spans="1:46" x14ac:dyDescent="0.15">
      <c r="A48" s="266"/>
      <c r="B48" s="26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322" t="s">
        <v>561</v>
      </c>
      <c r="AL48" s="322"/>
      <c r="AM48" s="322"/>
      <c r="AN48" s="322"/>
      <c r="AO48" s="322"/>
      <c r="AP48" s="322"/>
      <c r="AQ48" s="323"/>
      <c r="AR48" s="322"/>
    </row>
    <row r="49" spans="1:44" ht="13.5" customHeight="1" x14ac:dyDescent="0.15">
      <c r="A49" s="266"/>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324"/>
      <c r="AL49" s="325"/>
      <c r="AM49" s="1125" t="s">
        <v>528</v>
      </c>
      <c r="AN49" s="1127" t="s">
        <v>562</v>
      </c>
      <c r="AO49" s="1128"/>
      <c r="AP49" s="1128"/>
      <c r="AQ49" s="1128"/>
      <c r="AR49" s="1129"/>
    </row>
    <row r="50" spans="1:44" x14ac:dyDescent="0.15">
      <c r="A50" s="266"/>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326"/>
      <c r="AL50" s="327"/>
      <c r="AM50" s="1126"/>
      <c r="AN50" s="328" t="s">
        <v>563</v>
      </c>
      <c r="AO50" s="329" t="s">
        <v>564</v>
      </c>
      <c r="AP50" s="330" t="s">
        <v>565</v>
      </c>
      <c r="AQ50" s="331" t="s">
        <v>566</v>
      </c>
      <c r="AR50" s="332" t="s">
        <v>567</v>
      </c>
    </row>
    <row r="51" spans="1:44" x14ac:dyDescent="0.15">
      <c r="A51" s="266"/>
      <c r="B51" s="262"/>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324" t="s">
        <v>568</v>
      </c>
      <c r="AL51" s="325"/>
      <c r="AM51" s="333">
        <v>42244181</v>
      </c>
      <c r="AN51" s="334">
        <v>52492</v>
      </c>
      <c r="AO51" s="335">
        <v>-3.9</v>
      </c>
      <c r="AP51" s="336">
        <v>54945</v>
      </c>
      <c r="AQ51" s="337">
        <v>3.9</v>
      </c>
      <c r="AR51" s="338">
        <v>-7.8</v>
      </c>
    </row>
    <row r="52" spans="1:44" x14ac:dyDescent="0.15">
      <c r="A52" s="266"/>
      <c r="B52" s="262"/>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339"/>
      <c r="AL52" s="340" t="s">
        <v>569</v>
      </c>
      <c r="AM52" s="341">
        <v>21083006</v>
      </c>
      <c r="AN52" s="342">
        <v>26197</v>
      </c>
      <c r="AO52" s="343">
        <v>-10.1</v>
      </c>
      <c r="AP52" s="344">
        <v>29293</v>
      </c>
      <c r="AQ52" s="345">
        <v>8.4</v>
      </c>
      <c r="AR52" s="346">
        <v>-18.5</v>
      </c>
    </row>
    <row r="53" spans="1:44" x14ac:dyDescent="0.15">
      <c r="A53" s="266"/>
      <c r="B53" s="262"/>
      <c r="C53" s="262"/>
      <c r="D53" s="262"/>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324" t="s">
        <v>570</v>
      </c>
      <c r="AL53" s="325"/>
      <c r="AM53" s="333">
        <v>56699489</v>
      </c>
      <c r="AN53" s="334">
        <v>70651</v>
      </c>
      <c r="AO53" s="335">
        <v>34.6</v>
      </c>
      <c r="AP53" s="336">
        <v>57132</v>
      </c>
      <c r="AQ53" s="337">
        <v>4</v>
      </c>
      <c r="AR53" s="338">
        <v>30.6</v>
      </c>
    </row>
    <row r="54" spans="1:44" x14ac:dyDescent="0.15">
      <c r="A54" s="266"/>
      <c r="B54" s="262"/>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339"/>
      <c r="AL54" s="340" t="s">
        <v>569</v>
      </c>
      <c r="AM54" s="341">
        <v>29346368</v>
      </c>
      <c r="AN54" s="342">
        <v>36567</v>
      </c>
      <c r="AO54" s="343">
        <v>39.6</v>
      </c>
      <c r="AP54" s="344">
        <v>30126</v>
      </c>
      <c r="AQ54" s="345">
        <v>2.8</v>
      </c>
      <c r="AR54" s="346">
        <v>36.799999999999997</v>
      </c>
    </row>
    <row r="55" spans="1:44" x14ac:dyDescent="0.15">
      <c r="A55" s="266"/>
      <c r="B55" s="26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324" t="s">
        <v>571</v>
      </c>
      <c r="AL55" s="325"/>
      <c r="AM55" s="333">
        <v>56456955</v>
      </c>
      <c r="AN55" s="334">
        <v>70574</v>
      </c>
      <c r="AO55" s="335">
        <v>-0.1</v>
      </c>
      <c r="AP55" s="336">
        <v>58766</v>
      </c>
      <c r="AQ55" s="337">
        <v>2.9</v>
      </c>
      <c r="AR55" s="338">
        <v>-3</v>
      </c>
    </row>
    <row r="56" spans="1:44" x14ac:dyDescent="0.15">
      <c r="A56" s="266"/>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339"/>
      <c r="AL56" s="340" t="s">
        <v>569</v>
      </c>
      <c r="AM56" s="341">
        <v>29937384</v>
      </c>
      <c r="AN56" s="342">
        <v>37423</v>
      </c>
      <c r="AO56" s="343">
        <v>2.2999999999999998</v>
      </c>
      <c r="AP56" s="344">
        <v>29363</v>
      </c>
      <c r="AQ56" s="345">
        <v>-2.5</v>
      </c>
      <c r="AR56" s="346">
        <v>4.8</v>
      </c>
    </row>
    <row r="57" spans="1:44" x14ac:dyDescent="0.15">
      <c r="A57" s="266"/>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324" t="s">
        <v>572</v>
      </c>
      <c r="AL57" s="325"/>
      <c r="AM57" s="333">
        <v>45842169</v>
      </c>
      <c r="AN57" s="334">
        <v>57607</v>
      </c>
      <c r="AO57" s="335">
        <v>-18.399999999999999</v>
      </c>
      <c r="AP57" s="336">
        <v>62482</v>
      </c>
      <c r="AQ57" s="337">
        <v>6.3</v>
      </c>
      <c r="AR57" s="338">
        <v>-24.7</v>
      </c>
    </row>
    <row r="58" spans="1:44" x14ac:dyDescent="0.15">
      <c r="A58" s="266"/>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339"/>
      <c r="AL58" s="340" t="s">
        <v>569</v>
      </c>
      <c r="AM58" s="341">
        <v>23304104</v>
      </c>
      <c r="AN58" s="342">
        <v>29285</v>
      </c>
      <c r="AO58" s="343">
        <v>-21.7</v>
      </c>
      <c r="AP58" s="344">
        <v>34626</v>
      </c>
      <c r="AQ58" s="345">
        <v>17.899999999999999</v>
      </c>
      <c r="AR58" s="346">
        <v>-39.6</v>
      </c>
    </row>
    <row r="59" spans="1:44" x14ac:dyDescent="0.15">
      <c r="A59" s="266"/>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324" t="s">
        <v>573</v>
      </c>
      <c r="AL59" s="325"/>
      <c r="AM59" s="333">
        <v>52453232</v>
      </c>
      <c r="AN59" s="334">
        <v>66170</v>
      </c>
      <c r="AO59" s="335">
        <v>14.9</v>
      </c>
      <c r="AP59" s="336">
        <v>59288</v>
      </c>
      <c r="AQ59" s="337">
        <v>-5.0999999999999996</v>
      </c>
      <c r="AR59" s="338">
        <v>20</v>
      </c>
    </row>
    <row r="60" spans="1:44" x14ac:dyDescent="0.15">
      <c r="A60" s="266"/>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339"/>
      <c r="AL60" s="340" t="s">
        <v>569</v>
      </c>
      <c r="AM60" s="341">
        <v>28346434</v>
      </c>
      <c r="AN60" s="342">
        <v>35759</v>
      </c>
      <c r="AO60" s="343">
        <v>22.1</v>
      </c>
      <c r="AP60" s="344">
        <v>32670</v>
      </c>
      <c r="AQ60" s="345">
        <v>-5.6</v>
      </c>
      <c r="AR60" s="346">
        <v>27.7</v>
      </c>
    </row>
    <row r="61" spans="1:44" x14ac:dyDescent="0.15">
      <c r="A61" s="266"/>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324" t="s">
        <v>574</v>
      </c>
      <c r="AL61" s="347"/>
      <c r="AM61" s="348">
        <v>50739205</v>
      </c>
      <c r="AN61" s="349">
        <v>63499</v>
      </c>
      <c r="AO61" s="350">
        <v>5.4</v>
      </c>
      <c r="AP61" s="351">
        <v>58523</v>
      </c>
      <c r="AQ61" s="352">
        <v>2.4</v>
      </c>
      <c r="AR61" s="338">
        <v>3</v>
      </c>
    </row>
    <row r="62" spans="1:44" x14ac:dyDescent="0.15">
      <c r="A62" s="266"/>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339"/>
      <c r="AL62" s="340" t="s">
        <v>569</v>
      </c>
      <c r="AM62" s="341">
        <v>26403459</v>
      </c>
      <c r="AN62" s="342">
        <v>33046</v>
      </c>
      <c r="AO62" s="343">
        <v>6.4</v>
      </c>
      <c r="AP62" s="344">
        <v>31216</v>
      </c>
      <c r="AQ62" s="345">
        <v>4.2</v>
      </c>
      <c r="AR62" s="346">
        <v>2.2000000000000002</v>
      </c>
    </row>
    <row r="63" spans="1:44" x14ac:dyDescent="0.15">
      <c r="A63" s="266"/>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row>
    <row r="64" spans="1:44" x14ac:dyDescent="0.15">
      <c r="A64" s="266"/>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row>
    <row r="65" spans="1:46" x14ac:dyDescent="0.15">
      <c r="A65" s="266"/>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row>
    <row r="66" spans="1:46" x14ac:dyDescent="0.15">
      <c r="A66" s="353"/>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54"/>
    </row>
    <row r="67" spans="1:46" ht="13.5" hidden="1" customHeight="1" x14ac:dyDescent="0.15">
      <c r="AK67" s="262"/>
      <c r="AL67" s="262"/>
      <c r="AM67" s="262"/>
      <c r="AN67" s="262"/>
      <c r="AO67" s="262"/>
      <c r="AP67" s="262"/>
      <c r="AQ67" s="262"/>
      <c r="AR67" s="262"/>
      <c r="AS67" s="262"/>
      <c r="AT67" s="262"/>
    </row>
    <row r="68" spans="1:46" ht="13.5" hidden="1" customHeight="1" x14ac:dyDescent="0.15">
      <c r="AK68" s="262"/>
      <c r="AL68" s="262"/>
      <c r="AM68" s="262"/>
      <c r="AN68" s="262"/>
      <c r="AO68" s="262"/>
      <c r="AP68" s="262"/>
      <c r="AQ68" s="262"/>
      <c r="AR68" s="262"/>
    </row>
    <row r="69" spans="1:46" ht="13.5" hidden="1" customHeight="1" x14ac:dyDescent="0.15">
      <c r="AK69" s="262"/>
      <c r="AL69" s="262"/>
      <c r="AM69" s="262"/>
      <c r="AN69" s="262"/>
      <c r="AO69" s="262"/>
      <c r="AP69" s="262"/>
      <c r="AQ69" s="262"/>
      <c r="AR69" s="262"/>
    </row>
    <row r="70" spans="1:46" hidden="1" x14ac:dyDescent="0.15">
      <c r="AK70" s="262"/>
      <c r="AL70" s="262"/>
      <c r="AM70" s="262"/>
      <c r="AN70" s="262"/>
      <c r="AO70" s="262"/>
      <c r="AP70" s="262"/>
      <c r="AQ70" s="262"/>
      <c r="AR70" s="262"/>
    </row>
    <row r="71" spans="1:46" hidden="1" x14ac:dyDescent="0.15">
      <c r="AK71" s="262"/>
      <c r="AL71" s="262"/>
      <c r="AM71" s="262"/>
      <c r="AN71" s="262"/>
      <c r="AO71" s="262"/>
      <c r="AP71" s="262"/>
      <c r="AQ71" s="262"/>
      <c r="AR71" s="262"/>
    </row>
    <row r="72" spans="1:46" hidden="1" x14ac:dyDescent="0.15">
      <c r="AK72" s="262"/>
      <c r="AL72" s="262"/>
      <c r="AM72" s="262"/>
      <c r="AN72" s="262"/>
      <c r="AO72" s="262"/>
      <c r="AP72" s="262"/>
      <c r="AQ72" s="262"/>
      <c r="AR72" s="262"/>
    </row>
    <row r="73" spans="1:46" hidden="1" x14ac:dyDescent="0.15">
      <c r="AK73" s="262"/>
      <c r="AL73" s="262"/>
      <c r="AM73" s="262"/>
      <c r="AN73" s="262"/>
      <c r="AO73" s="262"/>
      <c r="AP73" s="262"/>
      <c r="AQ73" s="262"/>
      <c r="AR73" s="262"/>
    </row>
  </sheetData>
  <sheetProtection algorithmName="SHA-512" hashValue="2B1fNoMhOC5FmLyQ1R4hbwQF2WBatamLGUwPWTMpyhpI0NnKBlDTkyKbFcfli2k3exXpa1WnTDRSk3XoQ989YA==" saltValue="jA/8iWIzXI7TkmtbeaTedg=="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topLeftCell="AF94" zoomScaleNormal="100" zoomScaleSheetLayoutView="55" workbookViewId="0">
      <selection activeCell="CN103" sqref="CN103"/>
    </sheetView>
  </sheetViews>
  <sheetFormatPr defaultColWidth="0" defaultRowHeight="13.5" customHeight="1" zeroHeight="1" x14ac:dyDescent="0.15"/>
  <cols>
    <col min="1" max="125" width="2.5" style="260" customWidth="1"/>
    <col min="126" max="16384" width="9" style="259" hidden="1"/>
  </cols>
  <sheetData>
    <row r="1" spans="2:125" ht="13.5" customHeight="1" x14ac:dyDescent="0.15">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2:125" x14ac:dyDescent="0.15">
      <c r="B2" s="259"/>
      <c r="DG2" s="259"/>
    </row>
    <row r="3" spans="2:125" x14ac:dyDescent="0.15">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H3" s="259"/>
      <c r="DI3" s="259"/>
      <c r="DJ3" s="259"/>
      <c r="DK3" s="259"/>
      <c r="DL3" s="259"/>
      <c r="DM3" s="259"/>
      <c r="DN3" s="259"/>
      <c r="DO3" s="259"/>
      <c r="DP3" s="259"/>
      <c r="DQ3" s="259"/>
      <c r="DR3" s="259"/>
      <c r="DS3" s="259"/>
      <c r="DT3" s="259"/>
      <c r="DU3" s="259"/>
    </row>
    <row r="4" spans="2:125" x14ac:dyDescent="0.15"/>
    <row r="5" spans="2:125" x14ac:dyDescent="0.15"/>
    <row r="6" spans="2:125" x14ac:dyDescent="0.15"/>
    <row r="7" spans="2:125" x14ac:dyDescent="0.15"/>
    <row r="8" spans="2:125" x14ac:dyDescent="0.15"/>
    <row r="9" spans="2:125" x14ac:dyDescent="0.15">
      <c r="DU9" s="259"/>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59"/>
    </row>
    <row r="18" spans="125:125" x14ac:dyDescent="0.15"/>
    <row r="19" spans="125:125" x14ac:dyDescent="0.15"/>
    <row r="20" spans="125:125" x14ac:dyDescent="0.15">
      <c r="DU20" s="259"/>
    </row>
    <row r="21" spans="125:125" x14ac:dyDescent="0.15">
      <c r="DU21" s="259"/>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59"/>
    </row>
    <row r="29" spans="125:125" x14ac:dyDescent="0.15"/>
    <row r="30" spans="125:125" x14ac:dyDescent="0.15"/>
    <row r="31" spans="125:125" x14ac:dyDescent="0.15"/>
    <row r="32" spans="125:125" x14ac:dyDescent="0.15"/>
    <row r="33" spans="2:125" x14ac:dyDescent="0.15">
      <c r="B33" s="259"/>
      <c r="G33" s="259"/>
      <c r="I33" s="259"/>
    </row>
    <row r="34" spans="2:125" x14ac:dyDescent="0.15">
      <c r="C34" s="259"/>
      <c r="P34" s="259"/>
      <c r="DE34" s="259"/>
      <c r="DH34" s="259"/>
    </row>
    <row r="35" spans="2:125" x14ac:dyDescent="0.15">
      <c r="D35" s="259"/>
      <c r="E35" s="259"/>
      <c r="DG35" s="259"/>
      <c r="DJ35" s="259"/>
      <c r="DP35" s="259"/>
      <c r="DQ35" s="259"/>
      <c r="DR35" s="259"/>
      <c r="DS35" s="259"/>
      <c r="DT35" s="259"/>
      <c r="DU35" s="259"/>
    </row>
    <row r="36" spans="2:125" x14ac:dyDescent="0.15">
      <c r="F36" s="259"/>
      <c r="H36" s="259"/>
      <c r="J36" s="259"/>
      <c r="K36" s="259"/>
      <c r="L36" s="259"/>
      <c r="M36" s="259"/>
      <c r="N36" s="259"/>
      <c r="O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59"/>
      <c r="BR36" s="259"/>
      <c r="BS36" s="259"/>
      <c r="BT36" s="259"/>
      <c r="BU36" s="259"/>
      <c r="BV36" s="259"/>
      <c r="BW36" s="259"/>
      <c r="BX36" s="259"/>
      <c r="BY36" s="259"/>
      <c r="BZ36" s="259"/>
      <c r="CA36" s="259"/>
      <c r="CB36" s="259"/>
      <c r="CC36" s="259"/>
      <c r="CD36" s="259"/>
      <c r="CE36" s="259"/>
      <c r="CF36" s="259"/>
      <c r="CG36" s="259"/>
      <c r="CH36" s="259"/>
      <c r="CI36" s="259"/>
      <c r="CJ36" s="259"/>
      <c r="CK36" s="259"/>
      <c r="CL36" s="259"/>
      <c r="CM36" s="259"/>
      <c r="CN36" s="259"/>
      <c r="CO36" s="259"/>
      <c r="CP36" s="259"/>
      <c r="CQ36" s="259"/>
      <c r="CR36" s="259"/>
      <c r="CS36" s="259"/>
      <c r="CT36" s="259"/>
      <c r="CU36" s="259"/>
      <c r="CV36" s="259"/>
      <c r="CW36" s="259"/>
      <c r="CX36" s="259"/>
      <c r="CY36" s="259"/>
      <c r="CZ36" s="259"/>
      <c r="DA36" s="259"/>
      <c r="DB36" s="259"/>
      <c r="DC36" s="259"/>
      <c r="DD36" s="259"/>
      <c r="DF36" s="259"/>
      <c r="DI36" s="259"/>
      <c r="DK36" s="259"/>
      <c r="DL36" s="259"/>
      <c r="DM36" s="259"/>
      <c r="DN36" s="259"/>
      <c r="DO36" s="259"/>
      <c r="DP36" s="259"/>
      <c r="DQ36" s="259"/>
      <c r="DR36" s="259"/>
      <c r="DS36" s="259"/>
      <c r="DT36" s="259"/>
      <c r="DU36" s="259"/>
    </row>
    <row r="37" spans="2:125" x14ac:dyDescent="0.15">
      <c r="DU37" s="259"/>
    </row>
    <row r="38" spans="2:125" x14ac:dyDescent="0.15">
      <c r="DT38" s="259"/>
      <c r="DU38" s="259"/>
    </row>
    <row r="39" spans="2:125" x14ac:dyDescent="0.15"/>
    <row r="40" spans="2:125" x14ac:dyDescent="0.15">
      <c r="DH40" s="259"/>
    </row>
    <row r="41" spans="2:125" x14ac:dyDescent="0.15">
      <c r="DE41" s="259"/>
    </row>
    <row r="42" spans="2:125" x14ac:dyDescent="0.15">
      <c r="DG42" s="259"/>
      <c r="DJ42" s="259"/>
    </row>
    <row r="43" spans="2:125" x14ac:dyDescent="0.15">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F43" s="259"/>
      <c r="DI43" s="259"/>
      <c r="DK43" s="259"/>
      <c r="DL43" s="259"/>
      <c r="DM43" s="259"/>
      <c r="DN43" s="259"/>
      <c r="DO43" s="259"/>
      <c r="DP43" s="259"/>
      <c r="DQ43" s="259"/>
      <c r="DR43" s="259"/>
      <c r="DS43" s="259"/>
      <c r="DT43" s="259"/>
      <c r="DU43" s="259"/>
    </row>
    <row r="44" spans="2:125" x14ac:dyDescent="0.15">
      <c r="DU44" s="259"/>
    </row>
    <row r="45" spans="2:125" x14ac:dyDescent="0.15"/>
    <row r="46" spans="2:125" x14ac:dyDescent="0.15"/>
    <row r="47" spans="2:125" x14ac:dyDescent="0.15"/>
    <row r="48" spans="2:125" x14ac:dyDescent="0.15">
      <c r="DT48" s="259"/>
      <c r="DU48" s="259"/>
    </row>
    <row r="49" spans="120:125" x14ac:dyDescent="0.15">
      <c r="DU49" s="259"/>
    </row>
    <row r="50" spans="120:125" x14ac:dyDescent="0.15">
      <c r="DU50" s="259"/>
    </row>
    <row r="51" spans="120:125" x14ac:dyDescent="0.15">
      <c r="DP51" s="259"/>
      <c r="DQ51" s="259"/>
      <c r="DR51" s="259"/>
      <c r="DS51" s="259"/>
      <c r="DT51" s="259"/>
      <c r="DU51" s="259"/>
    </row>
    <row r="52" spans="120:125" x14ac:dyDescent="0.15"/>
    <row r="53" spans="120:125" x14ac:dyDescent="0.15"/>
    <row r="54" spans="120:125" x14ac:dyDescent="0.15">
      <c r="DU54" s="259"/>
    </row>
    <row r="55" spans="120:125" x14ac:dyDescent="0.15"/>
    <row r="56" spans="120:125" x14ac:dyDescent="0.15"/>
    <row r="57" spans="120:125" x14ac:dyDescent="0.15"/>
    <row r="58" spans="120:125" x14ac:dyDescent="0.15">
      <c r="DU58" s="259"/>
    </row>
    <row r="59" spans="120:125" x14ac:dyDescent="0.15"/>
    <row r="60" spans="120:125" x14ac:dyDescent="0.15"/>
    <row r="61" spans="120:125" x14ac:dyDescent="0.15"/>
    <row r="62" spans="120:125" x14ac:dyDescent="0.15"/>
    <row r="63" spans="120:125" x14ac:dyDescent="0.15">
      <c r="DU63" s="259"/>
    </row>
    <row r="64" spans="120:125" x14ac:dyDescent="0.15">
      <c r="DT64" s="259"/>
      <c r="DU64" s="259"/>
    </row>
    <row r="65" spans="123:125" x14ac:dyDescent="0.15"/>
    <row r="66" spans="123:125" x14ac:dyDescent="0.15"/>
    <row r="67" spans="123:125" x14ac:dyDescent="0.15"/>
    <row r="68" spans="123:125" x14ac:dyDescent="0.15"/>
    <row r="69" spans="123:125" x14ac:dyDescent="0.15">
      <c r="DS69" s="259"/>
      <c r="DT69" s="259"/>
      <c r="DU69" s="259"/>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59"/>
    </row>
    <row r="83" spans="116:125" x14ac:dyDescent="0.15">
      <c r="DM83" s="259"/>
      <c r="DN83" s="259"/>
      <c r="DO83" s="259"/>
      <c r="DP83" s="259"/>
      <c r="DQ83" s="259"/>
      <c r="DR83" s="259"/>
      <c r="DS83" s="259"/>
      <c r="DT83" s="259"/>
      <c r="DU83" s="259"/>
    </row>
    <row r="84" spans="116:125" x14ac:dyDescent="0.15"/>
    <row r="85" spans="116:125" x14ac:dyDescent="0.15"/>
    <row r="86" spans="116:125" x14ac:dyDescent="0.15"/>
    <row r="87" spans="116:125" x14ac:dyDescent="0.15"/>
    <row r="88" spans="116:125" x14ac:dyDescent="0.15">
      <c r="DU88" s="259"/>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59"/>
      <c r="DT94" s="259"/>
      <c r="DU94" s="259"/>
    </row>
    <row r="95" spans="116:125" ht="13.5" customHeight="1" x14ac:dyDescent="0.15">
      <c r="DU95" s="259"/>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59"/>
    </row>
    <row r="102" spans="124:125" ht="13.5" customHeight="1" x14ac:dyDescent="0.15"/>
    <row r="103" spans="124:125" ht="13.5" customHeight="1" x14ac:dyDescent="0.15"/>
    <row r="104" spans="124:125" ht="13.5" customHeight="1" x14ac:dyDescent="0.15">
      <c r="DT104" s="259"/>
      <c r="DU104" s="259"/>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9" t="s">
        <v>576</v>
      </c>
    </row>
    <row r="120" spans="125:125" ht="13.5" hidden="1" customHeight="1" x14ac:dyDescent="0.15"/>
    <row r="121" spans="125:125" ht="13.5" hidden="1" customHeight="1" x14ac:dyDescent="0.15">
      <c r="DU121" s="259"/>
    </row>
  </sheetData>
  <sheetProtection algorithmName="SHA-512" hashValue="6uAowQRFYwfSdPH+emual3zyfczpkVYxTM7ujThnYKQiDLBe+FXcFXq08dQAAT6xLb+Rzfh8xpwgZ+vpcr5gzQ==" saltValue="L9eEBAu1QXPuQezUUWg5L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topLeftCell="T82" zoomScaleNormal="100" zoomScaleSheetLayoutView="55" workbookViewId="0">
      <selection activeCell="CT100" sqref="CT100"/>
    </sheetView>
  </sheetViews>
  <sheetFormatPr defaultColWidth="0" defaultRowHeight="13.5" customHeight="1" zeroHeight="1" x14ac:dyDescent="0.15"/>
  <cols>
    <col min="1" max="125" width="2.5" style="260" customWidth="1"/>
    <col min="126" max="142" width="0" style="259" hidden="1" customWidth="1"/>
    <col min="143" max="16384" width="9" style="259" hidden="1"/>
  </cols>
  <sheetData>
    <row r="1" spans="1:125" ht="13.5" customHeight="1" x14ac:dyDescent="0.15">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1:125" x14ac:dyDescent="0.15">
      <c r="B2" s="259"/>
      <c r="T2" s="259"/>
    </row>
    <row r="3" spans="1:125" x14ac:dyDescent="0.15">
      <c r="C3" s="259"/>
      <c r="D3" s="259"/>
      <c r="E3" s="259"/>
      <c r="F3" s="259"/>
      <c r="G3" s="259"/>
      <c r="H3" s="259"/>
      <c r="I3" s="259"/>
      <c r="J3" s="259"/>
      <c r="K3" s="259"/>
      <c r="L3" s="259"/>
      <c r="M3" s="259"/>
      <c r="N3" s="259"/>
      <c r="O3" s="259"/>
      <c r="P3" s="259"/>
      <c r="Q3" s="259"/>
      <c r="R3" s="259"/>
      <c r="S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G3" s="259"/>
      <c r="DH3" s="259"/>
      <c r="DI3" s="259"/>
      <c r="DJ3" s="259"/>
      <c r="DK3" s="259"/>
      <c r="DL3" s="259"/>
      <c r="DM3" s="259"/>
      <c r="DN3" s="259"/>
      <c r="DO3" s="259"/>
      <c r="DP3" s="259"/>
      <c r="DQ3" s="259"/>
      <c r="DR3" s="259"/>
      <c r="DS3" s="259"/>
      <c r="DT3" s="259"/>
      <c r="DU3" s="259"/>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59"/>
      <c r="G33" s="259"/>
      <c r="I33" s="259"/>
    </row>
    <row r="34" spans="2:125" x14ac:dyDescent="0.15">
      <c r="C34" s="259"/>
      <c r="P34" s="259"/>
      <c r="R34" s="259"/>
      <c r="U34" s="259"/>
    </row>
    <row r="35" spans="2:125" x14ac:dyDescent="0.15">
      <c r="D35" s="259"/>
      <c r="E35" s="259"/>
      <c r="T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59"/>
      <c r="BR35" s="259"/>
      <c r="BS35" s="259"/>
      <c r="BT35" s="259"/>
      <c r="BU35" s="259"/>
      <c r="BV35" s="259"/>
      <c r="BW35" s="259"/>
      <c r="BX35" s="259"/>
      <c r="BY35" s="259"/>
      <c r="BZ35" s="259"/>
      <c r="CA35" s="259"/>
      <c r="CB35" s="259"/>
      <c r="CC35" s="259"/>
      <c r="CD35" s="259"/>
      <c r="CE35" s="259"/>
      <c r="CF35" s="259"/>
      <c r="CG35" s="259"/>
      <c r="CH35" s="259"/>
      <c r="CI35" s="259"/>
      <c r="CJ35" s="259"/>
      <c r="CK35" s="259"/>
      <c r="CL35" s="259"/>
      <c r="CM35" s="259"/>
      <c r="CN35" s="259"/>
      <c r="CO35" s="259"/>
      <c r="CP35" s="259"/>
      <c r="CQ35" s="259"/>
      <c r="CR35" s="259"/>
      <c r="CS35" s="259"/>
      <c r="CT35" s="259"/>
      <c r="CU35" s="259"/>
      <c r="CV35" s="259"/>
      <c r="CW35" s="259"/>
      <c r="CX35" s="259"/>
      <c r="CY35" s="259"/>
      <c r="CZ35" s="259"/>
      <c r="DA35" s="259"/>
      <c r="DB35" s="259"/>
      <c r="DC35" s="259"/>
      <c r="DD35" s="259"/>
      <c r="DE35" s="259"/>
      <c r="DF35" s="259"/>
      <c r="DG35" s="259"/>
      <c r="DH35" s="259"/>
      <c r="DI35" s="259"/>
      <c r="DJ35" s="259"/>
      <c r="DK35" s="259"/>
      <c r="DL35" s="259"/>
      <c r="DM35" s="259"/>
      <c r="DN35" s="259"/>
      <c r="DO35" s="259"/>
      <c r="DP35" s="259"/>
      <c r="DQ35" s="259"/>
      <c r="DR35" s="259"/>
      <c r="DS35" s="259"/>
      <c r="DT35" s="259"/>
      <c r="DU35" s="259"/>
    </row>
    <row r="36" spans="2:125" x14ac:dyDescent="0.15">
      <c r="F36" s="259"/>
      <c r="H36" s="259"/>
      <c r="J36" s="259"/>
      <c r="K36" s="259"/>
      <c r="L36" s="259"/>
      <c r="M36" s="259"/>
      <c r="N36" s="259"/>
      <c r="O36" s="259"/>
      <c r="Q36" s="259"/>
      <c r="S36" s="259"/>
      <c r="V36" s="259"/>
    </row>
    <row r="37" spans="2:125" x14ac:dyDescent="0.15"/>
    <row r="38" spans="2:125" x14ac:dyDescent="0.15"/>
    <row r="39" spans="2:125" x14ac:dyDescent="0.15"/>
    <row r="40" spans="2:125" x14ac:dyDescent="0.15">
      <c r="U40" s="259"/>
    </row>
    <row r="41" spans="2:125" x14ac:dyDescent="0.15">
      <c r="R41" s="259"/>
    </row>
    <row r="42" spans="2:125" x14ac:dyDescent="0.15">
      <c r="T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59"/>
      <c r="BR42" s="259"/>
      <c r="BS42" s="259"/>
      <c r="BT42" s="259"/>
      <c r="BU42" s="259"/>
      <c r="BV42" s="259"/>
      <c r="BW42" s="259"/>
      <c r="BX42" s="259"/>
      <c r="BY42" s="259"/>
      <c r="BZ42" s="259"/>
      <c r="CA42" s="259"/>
      <c r="CB42" s="259"/>
      <c r="CC42" s="259"/>
      <c r="CD42" s="259"/>
      <c r="CE42" s="259"/>
      <c r="CF42" s="259"/>
      <c r="CG42" s="259"/>
      <c r="CH42" s="259"/>
      <c r="CI42" s="259"/>
      <c r="CJ42" s="259"/>
      <c r="CK42" s="259"/>
      <c r="CL42" s="259"/>
      <c r="CM42" s="259"/>
      <c r="CN42" s="259"/>
      <c r="CO42" s="259"/>
      <c r="CP42" s="259"/>
      <c r="CQ42" s="259"/>
      <c r="CR42" s="259"/>
      <c r="CS42" s="259"/>
      <c r="CT42" s="259"/>
      <c r="CU42" s="259"/>
      <c r="CV42" s="259"/>
      <c r="CW42" s="259"/>
      <c r="CX42" s="259"/>
      <c r="CY42" s="259"/>
      <c r="CZ42" s="259"/>
      <c r="DA42" s="259"/>
      <c r="DB42" s="259"/>
      <c r="DC42" s="259"/>
      <c r="DD42" s="259"/>
      <c r="DE42" s="259"/>
      <c r="DF42" s="259"/>
      <c r="DG42" s="259"/>
      <c r="DH42" s="259"/>
      <c r="DI42" s="259"/>
      <c r="DJ42" s="259"/>
      <c r="DK42" s="259"/>
      <c r="DL42" s="259"/>
      <c r="DM42" s="259"/>
      <c r="DN42" s="259"/>
      <c r="DO42" s="259"/>
      <c r="DP42" s="259"/>
      <c r="DQ42" s="259"/>
      <c r="DR42" s="259"/>
      <c r="DS42" s="259"/>
      <c r="DT42" s="259"/>
      <c r="DU42" s="259"/>
    </row>
    <row r="43" spans="2:125" x14ac:dyDescent="0.15">
      <c r="Q43" s="259"/>
      <c r="S43" s="259"/>
      <c r="V43" s="259"/>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60" t="s">
        <v>577</v>
      </c>
    </row>
  </sheetData>
  <sheetProtection algorithmName="SHA-512" hashValue="wItORcgLHqLbuThel1kX7oVbIG+Xd9o0G42v1IrV0k7AzblSjRHfjC8BuKvbyOLlS9nF7XdQK//MFUaGavrrVQ==" saltValue="ZHiJxECFoh5ZO9gII9QgA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topLeftCell="A25" zoomScaleSheetLayoutView="100" workbookViewId="0">
      <selection activeCell="M45" sqref="M45"/>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578</v>
      </c>
      <c r="G46" s="8" t="s">
        <v>579</v>
      </c>
      <c r="H46" s="8" t="s">
        <v>580</v>
      </c>
      <c r="I46" s="8" t="s">
        <v>581</v>
      </c>
      <c r="J46" s="9" t="s">
        <v>582</v>
      </c>
    </row>
    <row r="47" spans="2:10" ht="57.75" customHeight="1" x14ac:dyDescent="0.15">
      <c r="B47" s="10"/>
      <c r="C47" s="1139" t="s">
        <v>3</v>
      </c>
      <c r="D47" s="1139"/>
      <c r="E47" s="1140"/>
      <c r="F47" s="11">
        <v>7.15</v>
      </c>
      <c r="G47" s="12">
        <v>5.42</v>
      </c>
      <c r="H47" s="12">
        <v>4.9800000000000004</v>
      </c>
      <c r="I47" s="12">
        <v>6.36</v>
      </c>
      <c r="J47" s="13">
        <v>6.31</v>
      </c>
    </row>
    <row r="48" spans="2:10" ht="57.75" customHeight="1" x14ac:dyDescent="0.15">
      <c r="B48" s="14"/>
      <c r="C48" s="1141" t="s">
        <v>4</v>
      </c>
      <c r="D48" s="1141"/>
      <c r="E48" s="1142"/>
      <c r="F48" s="15">
        <v>2.83</v>
      </c>
      <c r="G48" s="16">
        <v>2.79</v>
      </c>
      <c r="H48" s="16">
        <v>3</v>
      </c>
      <c r="I48" s="16">
        <v>3.18</v>
      </c>
      <c r="J48" s="17">
        <v>4.26</v>
      </c>
    </row>
    <row r="49" spans="2:10" ht="57.75" customHeight="1" thickBot="1" x14ac:dyDescent="0.2">
      <c r="B49" s="18"/>
      <c r="C49" s="1143" t="s">
        <v>5</v>
      </c>
      <c r="D49" s="1143"/>
      <c r="E49" s="1144"/>
      <c r="F49" s="19" t="s">
        <v>583</v>
      </c>
      <c r="G49" s="20" t="s">
        <v>584</v>
      </c>
      <c r="H49" s="20" t="s">
        <v>585</v>
      </c>
      <c r="I49" s="20">
        <v>1.96</v>
      </c>
      <c r="J49" s="21">
        <v>0.64</v>
      </c>
    </row>
    <row r="50" spans="2:10" x14ac:dyDescent="0.15"/>
  </sheetData>
  <sheetProtection algorithmName="SHA-512" hashValue="Fe4Co5TQyS27DhEcOhpSEx4UQM+dZvQgAit2zAK2axsBUBt0P/1EIJ/eGceFHAWXziVzKpfsDsStkKAm0Y8BGg==" saltValue="+0cRW8QviPJsklqVYJS8N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石野　慶</cp:lastModifiedBy>
  <cp:lastPrinted>2024-03-13T04:15:27Z</cp:lastPrinted>
  <dcterms:created xsi:type="dcterms:W3CDTF">2024-02-05T01:40:57Z</dcterms:created>
  <dcterms:modified xsi:type="dcterms:W3CDTF">2025-03-13T02:12:28Z</dcterms:modified>
  <cp:category/>
</cp:coreProperties>
</file>